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60" windowWidth="9600" windowHeight="9720" activeTab="0"/>
  </bookViews>
  <sheets>
    <sheet name="Tabulky" sheetId="1" r:id="rId1"/>
    <sheet name="Krycí list" sheetId="2" r:id="rId2"/>
    <sheet name="List1" sheetId="3" r:id="rId3"/>
  </sheets>
  <externalReferences>
    <externalReference r:id="rId6"/>
  </externalReferences>
  <definedNames>
    <definedName name="_xlnm.Print_Area" localSheetId="0">'Tabulky'!$A$1:$AB$237</definedName>
  </definedNames>
  <calcPr fullCalcOnLoad="1"/>
</workbook>
</file>

<file path=xl/comments1.xml><?xml version="1.0" encoding="utf-8"?>
<comments xmlns="http://schemas.openxmlformats.org/spreadsheetml/2006/main">
  <authors>
    <author>Obec Chroustov</author>
  </authors>
  <commentList>
    <comment ref="AA60" authorId="0">
      <text>
        <r>
          <rPr>
            <b/>
            <sz val="9"/>
            <rFont val="Tahoma"/>
            <family val="2"/>
          </rPr>
          <t xml:space="preserve">vlastní část dotace cesty180
</t>
        </r>
        <r>
          <rPr>
            <sz val="9"/>
            <rFont val="Tahoma"/>
            <family val="2"/>
          </rPr>
          <t xml:space="preserve">
</t>
        </r>
      </text>
    </comment>
    <comment ref="AB80" authorId="0">
      <text>
        <r>
          <rPr>
            <b/>
            <sz val="9"/>
            <rFont val="Tahoma"/>
            <family val="2"/>
          </rPr>
          <t>Obec Chroustov:</t>
        </r>
        <r>
          <rPr>
            <sz val="9"/>
            <rFont val="Tahoma"/>
            <family val="2"/>
          </rPr>
          <t xml:space="preserve">
MK 117
kněž 97</t>
        </r>
      </text>
    </comment>
  </commentList>
</comments>
</file>

<file path=xl/sharedStrings.xml><?xml version="1.0" encoding="utf-8"?>
<sst xmlns="http://schemas.openxmlformats.org/spreadsheetml/2006/main" count="573" uniqueCount="277">
  <si>
    <t>(v Kč)</t>
  </si>
  <si>
    <t>IČO</t>
  </si>
  <si>
    <t>640654</t>
  </si>
  <si>
    <t>Název a sídlo účetní jednotky:</t>
  </si>
  <si>
    <t>Obec Chroustov</t>
  </si>
  <si>
    <t>Chroustov 81</t>
  </si>
  <si>
    <t>289 02  Chroustov</t>
  </si>
  <si>
    <t>I. ROZPOČTOVÉ PŘÍJMY</t>
  </si>
  <si>
    <t>Paragraf</t>
  </si>
  <si>
    <t>Položka</t>
  </si>
  <si>
    <t>Text</t>
  </si>
  <si>
    <t>a</t>
  </si>
  <si>
    <t>b</t>
  </si>
  <si>
    <t>0000</t>
  </si>
  <si>
    <t>1111</t>
  </si>
  <si>
    <t>Daň z příjmů fyzických osob ze záv.čin. a fun.pož.</t>
  </si>
  <si>
    <t>1112</t>
  </si>
  <si>
    <t>Daň z příjmů fyzických osob ze SVČ</t>
  </si>
  <si>
    <t>1113</t>
  </si>
  <si>
    <t>Daň z příjmů fyzických osob z kapit. výnosů</t>
  </si>
  <si>
    <t>1121</t>
  </si>
  <si>
    <t>Daň z příjmů právnických osob</t>
  </si>
  <si>
    <t>1211</t>
  </si>
  <si>
    <t>Daň z přidané hodnoty</t>
  </si>
  <si>
    <t>1337</t>
  </si>
  <si>
    <t>Poplatek za likvidaci komunálního odpadu</t>
  </si>
  <si>
    <t>1341</t>
  </si>
  <si>
    <t>Poplatek ze psů</t>
  </si>
  <si>
    <t>1361</t>
  </si>
  <si>
    <t>Správní poplatky</t>
  </si>
  <si>
    <t>1511</t>
  </si>
  <si>
    <t>Daň z nemovitostí</t>
  </si>
  <si>
    <t>4111</t>
  </si>
  <si>
    <t>Neinvestiční přijaté transf.z všeob.pokl.správy SR</t>
  </si>
  <si>
    <t>4112</t>
  </si>
  <si>
    <t>Neinv.př.transfery ze SR v rámci souhr.dot.vztahu</t>
  </si>
  <si>
    <t>4116</t>
  </si>
  <si>
    <t>Ostatní neinv.přijaté transfery ze st. rozpočtu</t>
  </si>
  <si>
    <t>4122</t>
  </si>
  <si>
    <t>Neinvestiční přijaté transfery od krajů</t>
  </si>
  <si>
    <t>4222</t>
  </si>
  <si>
    <t>Investiční přijaté transfery od krajů</t>
  </si>
  <si>
    <t>Bez ODPA</t>
  </si>
  <si>
    <t>1012</t>
  </si>
  <si>
    <t>2131</t>
  </si>
  <si>
    <t>Příjmy z pronájmu pozemků</t>
  </si>
  <si>
    <t>Podnikání a restrukturalizace v zeměd.a potrav.</t>
  </si>
  <si>
    <t>3319</t>
  </si>
  <si>
    <t>2132</t>
  </si>
  <si>
    <t>Přijmy z pronájmu ost. nemovit. a jejich částí</t>
  </si>
  <si>
    <t>Ostatní záležitosti kultury</t>
  </si>
  <si>
    <t>3632</t>
  </si>
  <si>
    <t>2111</t>
  </si>
  <si>
    <t>Příjmy z poskytování služeb a výrobků</t>
  </si>
  <si>
    <t>Pohřebnictví</t>
  </si>
  <si>
    <t>3639</t>
  </si>
  <si>
    <t>2112</t>
  </si>
  <si>
    <t>Příjmy z prod. zboží (jinak nakoup.za úč.prodeje)</t>
  </si>
  <si>
    <t>3111</t>
  </si>
  <si>
    <t>Příjmy z prodeje pozemků</t>
  </si>
  <si>
    <t>Komunální služby a územní rozvoj j.n.</t>
  </si>
  <si>
    <t>3722</t>
  </si>
  <si>
    <t>2329</t>
  </si>
  <si>
    <t>Ostatní nedaňové příjmy jinde nezařazené</t>
  </si>
  <si>
    <t>Sběr a svoz komunálních odpadů</t>
  </si>
  <si>
    <t>3725</t>
  </si>
  <si>
    <t>2324</t>
  </si>
  <si>
    <t>Přijaté nekapitálové příspěvky a náhrady</t>
  </si>
  <si>
    <t>Využívání a zneškodňování komun.odpadů</t>
  </si>
  <si>
    <t>5512</t>
  </si>
  <si>
    <t>Požární ochrana “ dobrovolná část</t>
  </si>
  <si>
    <t>6171</t>
  </si>
  <si>
    <t>Činnost místní správy</t>
  </si>
  <si>
    <t>6310</t>
  </si>
  <si>
    <t>2141</t>
  </si>
  <si>
    <t>Příjmy z úroků (část)</t>
  </si>
  <si>
    <t>2142</t>
  </si>
  <si>
    <t>Příjmy z podílů na zisku a dividend</t>
  </si>
  <si>
    <t>Obecné příjmy a výdaje z finančních operací</t>
  </si>
  <si>
    <t>ROZPOČTOVÉ PŘÍJMY CELKEM</t>
  </si>
  <si>
    <t>II. ROZPOČTOVÉ VÝDAJE</t>
  </si>
  <si>
    <t>2212</t>
  </si>
  <si>
    <t>5171</t>
  </si>
  <si>
    <t>Opravy a udržování</t>
  </si>
  <si>
    <t>Silnice</t>
  </si>
  <si>
    <t>2219</t>
  </si>
  <si>
    <t>5139</t>
  </si>
  <si>
    <t>Nákup materiálu j.n.</t>
  </si>
  <si>
    <t>5169</t>
  </si>
  <si>
    <t>Nákup ostatních služeb</t>
  </si>
  <si>
    <t>Ostatní záležitosti pozemních komunikací</t>
  </si>
  <si>
    <t>2221</t>
  </si>
  <si>
    <t>5193</t>
  </si>
  <si>
    <t>Výdaje na dopravní územní obslužnost</t>
  </si>
  <si>
    <t>Provoz veřejné silniční dopravy</t>
  </si>
  <si>
    <t>2310</t>
  </si>
  <si>
    <t>5141</t>
  </si>
  <si>
    <t>Úroky vlastní</t>
  </si>
  <si>
    <t>5163</t>
  </si>
  <si>
    <t>Služby peněžních ústavů</t>
  </si>
  <si>
    <t>Pitná voda</t>
  </si>
  <si>
    <t>2321</t>
  </si>
  <si>
    <t>Odvádění a čištění odpadních vod a nakl.s kaly</t>
  </si>
  <si>
    <t>2341</t>
  </si>
  <si>
    <t>Vodní díla v zemědělské krajině</t>
  </si>
  <si>
    <t>5321</t>
  </si>
  <si>
    <t>Předškolní zařízení</t>
  </si>
  <si>
    <t>3113</t>
  </si>
  <si>
    <t>5367</t>
  </si>
  <si>
    <t>Výdaje z fin.vypořádání minulých let mezi obcemi</t>
  </si>
  <si>
    <t>Základní školy</t>
  </si>
  <si>
    <t>3141</t>
  </si>
  <si>
    <t>Školní stravování při předšk.a zákl.vzdělávání</t>
  </si>
  <si>
    <t>3314</t>
  </si>
  <si>
    <t>5136</t>
  </si>
  <si>
    <t>Knihy, učební pomůcky a tisk</t>
  </si>
  <si>
    <t>5173</t>
  </si>
  <si>
    <t>Cestovné (tuzemské i zahraniční)</t>
  </si>
  <si>
    <t>5175</t>
  </si>
  <si>
    <t>Pohoštění</t>
  </si>
  <si>
    <t>5194</t>
  </si>
  <si>
    <t>Věcné dary</t>
  </si>
  <si>
    <t>Činnosti knihovnické</t>
  </si>
  <si>
    <t>5021</t>
  </si>
  <si>
    <t>Ostatní osobní výdaje</t>
  </si>
  <si>
    <t>5137</t>
  </si>
  <si>
    <t>Drobný hmotný dlouhodobý majetek</t>
  </si>
  <si>
    <t>5151</t>
  </si>
  <si>
    <t>Studená voda</t>
  </si>
  <si>
    <t>5154</t>
  </si>
  <si>
    <t>Elektrická energie</t>
  </si>
  <si>
    <t>5165</t>
  </si>
  <si>
    <t>Nájemné za půdu</t>
  </si>
  <si>
    <t>3322</t>
  </si>
  <si>
    <t>5229</t>
  </si>
  <si>
    <t>Ostatní neinv.transfery nezisk.a podob.organizacím</t>
  </si>
  <si>
    <t>Zachování a obnova kulturních památek</t>
  </si>
  <si>
    <t>3330</t>
  </si>
  <si>
    <t>5223</t>
  </si>
  <si>
    <t>Neinv.transfery církvím a naboženským společnostem</t>
  </si>
  <si>
    <t>Činnost registrovaných církví a nábožen. spol.</t>
  </si>
  <si>
    <t>3341</t>
  </si>
  <si>
    <t>Rozhlas a televize</t>
  </si>
  <si>
    <t>3399</t>
  </si>
  <si>
    <t>5196</t>
  </si>
  <si>
    <t>Náhr.a přísp.souvis.s výk.úst. funkce a funkce sou</t>
  </si>
  <si>
    <t>Ostatní záležitosti kultury,církví a sděl.prostř.</t>
  </si>
  <si>
    <t>3421</t>
  </si>
  <si>
    <t>5164</t>
  </si>
  <si>
    <t>Nájemné</t>
  </si>
  <si>
    <t>6121</t>
  </si>
  <si>
    <t>Budovy, haly a stavby</t>
  </si>
  <si>
    <t>Využití volného času dětí a mládeže</t>
  </si>
  <si>
    <t>3429</t>
  </si>
  <si>
    <t>5222</t>
  </si>
  <si>
    <t>Neinvestiční transfery občanským sdružením</t>
  </si>
  <si>
    <t>Ostatní zájmová činnost a rekreace</t>
  </si>
  <si>
    <t>3631</t>
  </si>
  <si>
    <t>Veřejné osvětlení</t>
  </si>
  <si>
    <t>6119</t>
  </si>
  <si>
    <t>Ostatní nákupy dlouhodobého nehmotného majetku</t>
  </si>
  <si>
    <t>3635</t>
  </si>
  <si>
    <t>Územní plánování</t>
  </si>
  <si>
    <t>5363</t>
  </si>
  <si>
    <t>Úhrady sankcí jiným rozpočtům</t>
  </si>
  <si>
    <t>6130</t>
  </si>
  <si>
    <t>Pozemky</t>
  </si>
  <si>
    <t>3721</t>
  </si>
  <si>
    <t>Sběr a svoz nebezpečných odpadů</t>
  </si>
  <si>
    <t>3745</t>
  </si>
  <si>
    <t>5011</t>
  </si>
  <si>
    <t>Platy zaměstnanců v pracovním poměru</t>
  </si>
  <si>
    <t>5031</t>
  </si>
  <si>
    <t>Povinné poj.na soc.zab.a přísp.na st.pol.zaměstnan</t>
  </si>
  <si>
    <t>5032</t>
  </si>
  <si>
    <t>Povinné poj.na veřejné zdravotní pojištění</t>
  </si>
  <si>
    <t>5156</t>
  </si>
  <si>
    <t>Pohonné hmoty a maziva</t>
  </si>
  <si>
    <t>5424</t>
  </si>
  <si>
    <t>Náhrady mezd v době nemoci</t>
  </si>
  <si>
    <t>Péče o vzhled obcí a veřejnou zeleň</t>
  </si>
  <si>
    <t>4345</t>
  </si>
  <si>
    <t>5221</t>
  </si>
  <si>
    <t>Neinvestiční transf.obecně prospěšným společnostem</t>
  </si>
  <si>
    <t>Centra sociálnně rehabilitačních služeb</t>
  </si>
  <si>
    <t>5134</t>
  </si>
  <si>
    <t>Prádlo, oděv a obuv</t>
  </si>
  <si>
    <t>5162</t>
  </si>
  <si>
    <t>Služby telekomunikací a radiokomunikací</t>
  </si>
  <si>
    <t>5167</t>
  </si>
  <si>
    <t>Služby školení a vzdělávání</t>
  </si>
  <si>
    <t>6112</t>
  </si>
  <si>
    <t>5023</t>
  </si>
  <si>
    <t>Odměny členů zastupitelstva obcí a krajů</t>
  </si>
  <si>
    <t>Zastupitelstva obcí</t>
  </si>
  <si>
    <t>5038</t>
  </si>
  <si>
    <t>Povinné pojistné na úrazové pojištění</t>
  </si>
  <si>
    <t>5132</t>
  </si>
  <si>
    <t>Ochranné pomůcky</t>
  </si>
  <si>
    <t>5138</t>
  </si>
  <si>
    <t>Nákup zboží (za účelem dalšího prodeje)</t>
  </si>
  <si>
    <t>5161</t>
  </si>
  <si>
    <t>Služby pošt</t>
  </si>
  <si>
    <t>5168</t>
  </si>
  <si>
    <t>Služby zpracování dat</t>
  </si>
  <si>
    <t>5182</t>
  </si>
  <si>
    <t>Poskytované zálohy vlastní pokladně</t>
  </si>
  <si>
    <t>6174</t>
  </si>
  <si>
    <t>Činnost regionálních rad</t>
  </si>
  <si>
    <t>ROZPOČTOVÉ VÝDAJE CELKEM</t>
  </si>
  <si>
    <t>III. FINANCOVÁNÍ - třída 8</t>
  </si>
  <si>
    <t>Název</t>
  </si>
  <si>
    <t>Číslo položky/řádku</t>
  </si>
  <si>
    <t>text</t>
  </si>
  <si>
    <t>r</t>
  </si>
  <si>
    <t>Krátkodobé financování z tuzemska</t>
  </si>
  <si>
    <t>Krátkodobé vydané dluhopisy (+)</t>
  </si>
  <si>
    <t>8111</t>
  </si>
  <si>
    <t>Uhrazené splátky krátkod.vydaných dluhopisů  (-)</t>
  </si>
  <si>
    <t>8112</t>
  </si>
  <si>
    <t>Krátkodobé přijaté půjčené prostředky (+)</t>
  </si>
  <si>
    <t>8113</t>
  </si>
  <si>
    <t>Uhrazené splátky krátkod.přij.půjč.prostř. (-)</t>
  </si>
  <si>
    <t>8114</t>
  </si>
  <si>
    <t>Změna stavu krátkod. prostř.na bank.účtech(+/-)</t>
  </si>
  <si>
    <t>8115</t>
  </si>
  <si>
    <t>Akt. krátkod. operace řízení likvidity-příjmy(+)</t>
  </si>
  <si>
    <t>8117</t>
  </si>
  <si>
    <t>Akt. krátkod. operace řízení likvidity-výdaje(-)</t>
  </si>
  <si>
    <t>8118</t>
  </si>
  <si>
    <t>Dlouhodobé financování z tuzemska</t>
  </si>
  <si>
    <t>Dlouhodobé vydané dluhopisy (+)</t>
  </si>
  <si>
    <t>8121</t>
  </si>
  <si>
    <t>Uhrazené splátky dlouh.vydaných dluhopisů (-)</t>
  </si>
  <si>
    <t>8122</t>
  </si>
  <si>
    <t>Dlouhodobé přijaté půjčené prostředky (+)</t>
  </si>
  <si>
    <t>8123</t>
  </si>
  <si>
    <t>Uhrazené splátky dlouhod. přijatých půjček (-)</t>
  </si>
  <si>
    <t>8124</t>
  </si>
  <si>
    <t>Změna stavu dlouhod. prostř.na bank.účtech(+/-)</t>
  </si>
  <si>
    <t>8125</t>
  </si>
  <si>
    <t>Akt. dlouhod. operace řízení likvidity-příjmy(+)</t>
  </si>
  <si>
    <t>8127</t>
  </si>
  <si>
    <t>Akt. dlouhod. operace řízení likvidity-výdaje(-)</t>
  </si>
  <si>
    <t>8128</t>
  </si>
  <si>
    <t>FINANCOVÁNÍ (součet za třídu 8)</t>
  </si>
  <si>
    <t>8000</t>
  </si>
  <si>
    <t>Neinvestiční transfery obcím v kraji</t>
  </si>
  <si>
    <t>Neinvestiční transfery obcím mimo kraj</t>
  </si>
  <si>
    <t>Neinvestiční transfery obcím  mimo kraj</t>
  </si>
  <si>
    <t>ROZPOČTOVÉ-Příjmy- VÝDAJE</t>
  </si>
  <si>
    <t>Obec  CHROUSTOV</t>
  </si>
  <si>
    <t xml:space="preserve"> IČO: 640 654</t>
  </si>
  <si>
    <t>Číslo účtu:  33228 - 191 / 0100</t>
  </si>
  <si>
    <t>tel.: 325 640 225</t>
  </si>
  <si>
    <t xml:space="preserve">                            v tis. Kč</t>
  </si>
  <si>
    <r>
      <t xml:space="preserve"> Příjmy </t>
    </r>
    <r>
      <rPr>
        <sz val="10"/>
        <rFont val="Arial"/>
        <family val="2"/>
      </rPr>
      <t>celkem - v tom:</t>
    </r>
  </si>
  <si>
    <t xml:space="preserve">                 Daňové                                             tabulka č. 1</t>
  </si>
  <si>
    <t xml:space="preserve">                 Nedaňové + kapitálové                       tabulka č. 2</t>
  </si>
  <si>
    <t xml:space="preserve">                 Přijaté dotace                                   tabulka č. 3</t>
  </si>
  <si>
    <r>
      <t xml:space="preserve">Výdaje </t>
    </r>
    <r>
      <rPr>
        <sz val="10"/>
        <rFont val="Arial"/>
        <family val="2"/>
      </rPr>
      <t>celkem - v tom:</t>
    </r>
  </si>
  <si>
    <t xml:space="preserve">                 Běžné                                              tabulka č. 4</t>
  </si>
  <si>
    <t xml:space="preserve">                 Kapitálové                                        tabulka č. 4</t>
  </si>
  <si>
    <r>
      <t xml:space="preserve">Financování            </t>
    </r>
    <r>
      <rPr>
        <sz val="10"/>
        <rFont val="Arial"/>
        <family val="2"/>
      </rPr>
      <t xml:space="preserve">                            tabulka č. 5</t>
    </r>
    <r>
      <rPr>
        <b/>
        <sz val="14"/>
        <rFont val="Arial"/>
        <family val="2"/>
      </rPr>
      <t xml:space="preserve">                       </t>
    </r>
  </si>
  <si>
    <t>CELKEM</t>
  </si>
  <si>
    <t xml:space="preserve">        </t>
  </si>
  <si>
    <t xml:space="preserve">                 starosta obce                                           </t>
  </si>
  <si>
    <t>zástupce starosty</t>
  </si>
  <si>
    <t xml:space="preserve">                                               razítko obce</t>
  </si>
  <si>
    <t>Vyvěšeno :</t>
  </si>
  <si>
    <t>Sejmuto   :</t>
  </si>
  <si>
    <t>Rozpočet obce Chroustov         na rok 2011</t>
  </si>
  <si>
    <t>schválený rozpočet</t>
  </si>
  <si>
    <t>Projednáno ve finanční komisi dne:</t>
  </si>
  <si>
    <t>Projednáno v zastupitelstvu obce dne:</t>
  </si>
  <si>
    <t>Starosta</t>
  </si>
  <si>
    <t>Rozpočet obce Chroustov na rok 2012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</si>
</sst>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_ ;[Red]\-#,##0.00\ "/>
    <numFmt numFmtId="168" formatCode="#,##0.00\ _K_č"/>
    <numFmt numFmtId="169" formatCode="0.0"/>
    <numFmt numFmtId="170" formatCode="[$-405]d\.\ mmmm\ yyyy"/>
    <numFmt numFmtId="171" formatCode="#,##0.0"/>
  </numFmts>
  <fonts count="57">
    <font>
      <sz val="10"/>
      <name val="Arial"/>
      <family val="0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Arial Black"/>
      <family val="2"/>
    </font>
    <font>
      <b/>
      <u val="single"/>
      <sz val="12"/>
      <color indexed="18"/>
      <name val="Arial"/>
      <family val="2"/>
    </font>
    <font>
      <b/>
      <sz val="10"/>
      <color indexed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24"/>
      <name val="Arial"/>
      <family val="0"/>
    </font>
    <font>
      <i/>
      <sz val="18"/>
      <name val="Arial"/>
      <family val="2"/>
    </font>
    <font>
      <b/>
      <sz val="18"/>
      <name val="Arial"/>
      <family val="2"/>
    </font>
    <font>
      <sz val="16"/>
      <name val="Arial"/>
      <family val="0"/>
    </font>
    <font>
      <b/>
      <sz val="2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B0F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right" vertical="top" wrapText="1"/>
      <protection locked="0"/>
    </xf>
    <xf numFmtId="40" fontId="3" fillId="0" borderId="0" xfId="0" applyNumberFormat="1" applyFont="1" applyAlignment="1" applyProtection="1">
      <alignment horizontal="right" vertical="top" wrapText="1"/>
      <protection locked="0"/>
    </xf>
    <xf numFmtId="40" fontId="3" fillId="0" borderId="10" xfId="0" applyNumberFormat="1" applyFont="1" applyBorder="1" applyAlignment="1" applyProtection="1">
      <alignment horizontal="right" vertical="top" wrapText="1"/>
      <protection locked="0"/>
    </xf>
    <xf numFmtId="168" fontId="1" fillId="33" borderId="10" xfId="0" applyNumberFormat="1" applyFont="1" applyFill="1" applyBorder="1" applyAlignment="1" applyProtection="1">
      <alignment horizontal="right" vertical="top" wrapText="1"/>
      <protection locked="0"/>
    </xf>
    <xf numFmtId="168" fontId="1" fillId="33" borderId="11" xfId="0" applyNumberFormat="1" applyFont="1" applyFill="1" applyBorder="1" applyAlignment="1" applyProtection="1">
      <alignment horizontal="right" vertical="top" wrapText="1"/>
      <protection locked="0"/>
    </xf>
    <xf numFmtId="168" fontId="5" fillId="0" borderId="0" xfId="0" applyNumberFormat="1" applyFont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/>
      <protection locked="0"/>
    </xf>
    <xf numFmtId="168" fontId="3" fillId="33" borderId="10" xfId="0" applyNumberFormat="1" applyFont="1" applyFill="1" applyBorder="1" applyAlignment="1" applyProtection="1">
      <alignment horizontal="right" vertical="top" wrapText="1"/>
      <protection locked="0"/>
    </xf>
    <xf numFmtId="168" fontId="5" fillId="0" borderId="11" xfId="0" applyNumberFormat="1" applyFont="1" applyBorder="1" applyAlignment="1" applyProtection="1">
      <alignment horizontal="right" vertical="top" wrapText="1"/>
      <protection locked="0"/>
    </xf>
    <xf numFmtId="168" fontId="10" fillId="33" borderId="12" xfId="0" applyNumberFormat="1" applyFont="1" applyFill="1" applyBorder="1" applyAlignment="1" applyProtection="1">
      <alignment horizontal="right" vertical="top" wrapText="1"/>
      <protection locked="0"/>
    </xf>
    <xf numFmtId="168" fontId="5" fillId="0" borderId="0" xfId="0" applyNumberFormat="1" applyFont="1" applyBorder="1" applyAlignment="1" applyProtection="1">
      <alignment horizontal="right" vertical="top" wrapText="1"/>
      <protection locked="0"/>
    </xf>
    <xf numFmtId="168" fontId="0" fillId="0" borderId="0" xfId="0" applyNumberFormat="1" applyAlignment="1" applyProtection="1">
      <alignment horizontal="right"/>
      <protection locked="0"/>
    </xf>
    <xf numFmtId="168" fontId="10" fillId="33" borderId="11" xfId="0" applyNumberFormat="1" applyFont="1" applyFill="1" applyBorder="1" applyAlignment="1" applyProtection="1">
      <alignment horizontal="right" vertical="top" wrapText="1"/>
      <protection locked="0"/>
    </xf>
    <xf numFmtId="49" fontId="10" fillId="33" borderId="0" xfId="0" applyNumberFormat="1" applyFont="1" applyFill="1" applyBorder="1" applyAlignment="1" applyProtection="1">
      <alignment horizontal="left" vertical="top" wrapText="1"/>
      <protection locked="0"/>
    </xf>
    <xf numFmtId="168" fontId="10" fillId="33" borderId="0" xfId="0" applyNumberFormat="1" applyFont="1" applyFill="1" applyBorder="1" applyAlignment="1" applyProtection="1">
      <alignment horizontal="right" vertical="top" wrapText="1"/>
      <protection locked="0"/>
    </xf>
    <xf numFmtId="40" fontId="3" fillId="33" borderId="10" xfId="0" applyNumberFormat="1" applyFont="1" applyFill="1" applyBorder="1" applyAlignment="1" applyProtection="1">
      <alignment horizontal="right" vertical="top" wrapText="1"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Fill="1" applyBorder="1" applyAlignment="1">
      <alignment/>
    </xf>
    <xf numFmtId="0" fontId="2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49" fontId="9" fillId="0" borderId="0" xfId="0" applyNumberFormat="1" applyFont="1" applyBorder="1" applyAlignment="1" applyProtection="1">
      <alignment horizontal="left" vertical="top" wrapText="1"/>
      <protection locked="0"/>
    </xf>
    <xf numFmtId="168" fontId="1" fillId="33" borderId="0" xfId="0" applyNumberFormat="1" applyFont="1" applyFill="1" applyBorder="1" applyAlignment="1" applyProtection="1">
      <alignment horizontal="right" vertical="top" wrapText="1"/>
      <protection locked="0"/>
    </xf>
    <xf numFmtId="168" fontId="3" fillId="33" borderId="0" xfId="0" applyNumberFormat="1" applyFont="1" applyFill="1" applyBorder="1" applyAlignment="1" applyProtection="1">
      <alignment horizontal="right" vertical="top" wrapText="1"/>
      <protection locked="0"/>
    </xf>
    <xf numFmtId="168" fontId="1" fillId="33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168" fontId="5" fillId="0" borderId="18" xfId="0" applyNumberFormat="1" applyFont="1" applyBorder="1" applyAlignment="1" applyProtection="1">
      <alignment horizontal="right" vertical="top" wrapText="1"/>
      <protection locked="0"/>
    </xf>
    <xf numFmtId="168" fontId="3" fillId="33" borderId="18" xfId="0" applyNumberFormat="1" applyFont="1" applyFill="1" applyBorder="1" applyAlignment="1" applyProtection="1">
      <alignment horizontal="right" vertical="top" wrapText="1"/>
      <protection locked="0"/>
    </xf>
    <xf numFmtId="168" fontId="10" fillId="33" borderId="18" xfId="0" applyNumberFormat="1" applyFont="1" applyFill="1" applyBorder="1" applyAlignment="1" applyProtection="1">
      <alignment horizontal="right" vertical="top" wrapText="1"/>
      <protection locked="0"/>
    </xf>
    <xf numFmtId="49" fontId="9" fillId="0" borderId="18" xfId="0" applyNumberFormat="1" applyFont="1" applyBorder="1" applyAlignment="1" applyProtection="1">
      <alignment horizontal="left" vertical="top" wrapText="1"/>
      <protection locked="0"/>
    </xf>
    <xf numFmtId="0" fontId="9" fillId="0" borderId="18" xfId="0" applyFont="1" applyBorder="1" applyAlignment="1" applyProtection="1">
      <alignment horizontal="left" vertical="top" wrapText="1"/>
      <protection locked="0"/>
    </xf>
    <xf numFmtId="49" fontId="3" fillId="33" borderId="18" xfId="0" applyNumberFormat="1" applyFont="1" applyFill="1" applyBorder="1" applyAlignment="1" applyProtection="1">
      <alignment horizontal="left" vertical="top" wrapText="1"/>
      <protection locked="0"/>
    </xf>
    <xf numFmtId="40" fontId="3" fillId="0" borderId="18" xfId="0" applyNumberFormat="1" applyFont="1" applyBorder="1" applyAlignment="1" applyProtection="1">
      <alignment horizontal="right" vertical="top" wrapText="1"/>
      <protection locked="0"/>
    </xf>
    <xf numFmtId="40" fontId="3" fillId="33" borderId="18" xfId="0" applyNumberFormat="1" applyFont="1" applyFill="1" applyBorder="1" applyAlignment="1" applyProtection="1">
      <alignment horizontal="right" vertical="top" wrapText="1"/>
      <protection locked="0"/>
    </xf>
    <xf numFmtId="168" fontId="55" fillId="0" borderId="18" xfId="0" applyNumberFormat="1" applyFont="1" applyBorder="1" applyAlignment="1" applyProtection="1">
      <alignment horizontal="right" vertical="top" wrapText="1"/>
      <protection locked="0"/>
    </xf>
    <xf numFmtId="0" fontId="1" fillId="33" borderId="18" xfId="0" applyNumberFormat="1" applyFont="1" applyFill="1" applyBorder="1" applyAlignment="1" applyProtection="1">
      <alignment horizontal="right" vertical="top" wrapText="1"/>
      <protection locked="0"/>
    </xf>
    <xf numFmtId="168" fontId="5" fillId="0" borderId="19" xfId="0" applyNumberFormat="1" applyFont="1" applyBorder="1" applyAlignment="1" applyProtection="1">
      <alignment horizontal="right" vertical="top" wrapText="1"/>
      <protection locked="0"/>
    </xf>
    <xf numFmtId="168" fontId="19" fillId="0" borderId="18" xfId="0" applyNumberFormat="1" applyFont="1" applyBorder="1" applyAlignment="1" applyProtection="1">
      <alignment horizontal="right" vertical="top" wrapText="1"/>
      <protection locked="0"/>
    </xf>
    <xf numFmtId="171" fontId="0" fillId="0" borderId="20" xfId="0" applyNumberFormat="1" applyBorder="1" applyAlignment="1">
      <alignment/>
    </xf>
    <xf numFmtId="171" fontId="0" fillId="0" borderId="21" xfId="0" applyNumberFormat="1" applyBorder="1" applyAlignment="1">
      <alignment/>
    </xf>
    <xf numFmtId="171" fontId="0" fillId="0" borderId="22" xfId="0" applyNumberFormat="1" applyBorder="1" applyAlignment="1">
      <alignment/>
    </xf>
    <xf numFmtId="171" fontId="0" fillId="0" borderId="23" xfId="0" applyNumberFormat="1" applyBorder="1" applyAlignment="1">
      <alignment/>
    </xf>
    <xf numFmtId="171" fontId="18" fillId="0" borderId="0" xfId="0" applyNumberFormat="1" applyFont="1" applyAlignment="1">
      <alignment/>
    </xf>
    <xf numFmtId="4" fontId="0" fillId="0" borderId="0" xfId="0" applyNumberFormat="1" applyAlignment="1" applyProtection="1">
      <alignment/>
      <protection locked="0"/>
    </xf>
    <xf numFmtId="49" fontId="3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 wrapText="1"/>
      <protection locked="0"/>
    </xf>
    <xf numFmtId="49" fontId="10" fillId="33" borderId="12" xfId="0" applyNumberFormat="1" applyFont="1" applyFill="1" applyBorder="1" applyAlignment="1" applyProtection="1">
      <alignment horizontal="left" vertical="top" wrapText="1"/>
      <protection locked="0"/>
    </xf>
    <xf numFmtId="49" fontId="3" fillId="33" borderId="12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right" vertical="top" wrapText="1"/>
      <protection locked="0"/>
    </xf>
    <xf numFmtId="49" fontId="3" fillId="33" borderId="11" xfId="0" applyNumberFormat="1" applyFont="1" applyFill="1" applyBorder="1" applyAlignment="1" applyProtection="1">
      <alignment horizontal="left" vertical="top" wrapText="1"/>
      <protection locked="0"/>
    </xf>
    <xf numFmtId="49" fontId="3" fillId="33" borderId="24" xfId="0" applyNumberFormat="1" applyFont="1" applyFill="1" applyBorder="1" applyAlignment="1" applyProtection="1">
      <alignment horizontal="left" vertical="top" wrapText="1"/>
      <protection locked="0"/>
    </xf>
    <xf numFmtId="0" fontId="1" fillId="33" borderId="10" xfId="0" applyFont="1" applyFill="1" applyBorder="1" applyAlignment="1" applyProtection="1">
      <alignment horizontal="left" vertical="top" wrapText="1"/>
      <protection locked="0"/>
    </xf>
    <xf numFmtId="0" fontId="1" fillId="33" borderId="10" xfId="0" applyFont="1" applyFill="1" applyBorder="1" applyAlignment="1" applyProtection="1">
      <alignment horizontal="right" vertical="top" wrapText="1"/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26" xfId="0" applyFont="1" applyBorder="1" applyAlignment="1" applyProtection="1">
      <alignment horizontal="left" vertical="top" wrapText="1"/>
      <protection locked="0"/>
    </xf>
    <xf numFmtId="0" fontId="1" fillId="33" borderId="11" xfId="0" applyFont="1" applyFill="1" applyBorder="1" applyAlignment="1" applyProtection="1">
      <alignment horizontal="left" vertical="top" wrapText="1"/>
      <protection locked="0"/>
    </xf>
    <xf numFmtId="0" fontId="1" fillId="33" borderId="11" xfId="0" applyFont="1" applyFill="1" applyBorder="1" applyAlignment="1" applyProtection="1">
      <alignment horizontal="right" vertical="top" wrapText="1"/>
      <protection locked="0"/>
    </xf>
    <xf numFmtId="49" fontId="10" fillId="33" borderId="11" xfId="0" applyNumberFormat="1" applyFont="1" applyFill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49" fontId="9" fillId="0" borderId="12" xfId="0" applyNumberFormat="1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49" fontId="9" fillId="0" borderId="10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49" fontId="3" fillId="33" borderId="0" xfId="0" applyNumberFormat="1" applyFont="1" applyFill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5" fillId="33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5" fillId="0" borderId="0" xfId="0" applyFont="1" applyAlignment="1" applyProtection="1">
      <alignment horizontal="left" vertical="center" wrapText="1"/>
      <protection locked="0"/>
    </xf>
    <xf numFmtId="49" fontId="5" fillId="0" borderId="27" xfId="0" applyNumberFormat="1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  <xf numFmtId="0" fontId="17" fillId="0" borderId="0" xfId="0" applyFont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ROZPO&#268;ET%202011\N&#225;vrh%20rozpo&#269;tu%20Chroustov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y"/>
      <sheetName val="Krycí list"/>
    </sheetNames>
    <sheetDataSet>
      <sheetData sheetId="0">
        <row r="30">
          <cell r="AB30">
            <v>63900</v>
          </cell>
        </row>
        <row r="45">
          <cell r="AB45">
            <v>5400</v>
          </cell>
        </row>
        <row r="49">
          <cell r="AB49">
            <v>32000</v>
          </cell>
        </row>
        <row r="52">
          <cell r="AB52">
            <v>10000</v>
          </cell>
        </row>
        <row r="57">
          <cell r="AB57">
            <v>9000</v>
          </cell>
        </row>
        <row r="200">
          <cell r="AB200">
            <v>2095300</v>
          </cell>
        </row>
        <row r="225">
          <cell r="AB225">
            <v>-636250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8"/>
  <sheetViews>
    <sheetView showGridLines="0" tabSelected="1" view="pageBreakPreview" zoomScaleNormal="115" zoomScaleSheetLayoutView="100" zoomScalePageLayoutView="0" workbookViewId="0" topLeftCell="A1">
      <selection activeCell="A2" sqref="A2:AA2"/>
    </sheetView>
  </sheetViews>
  <sheetFormatPr defaultColWidth="9.140625" defaultRowHeight="12.75"/>
  <cols>
    <col min="1" max="1" width="0.13671875" style="1" customWidth="1"/>
    <col min="2" max="3" width="1.57421875" style="1" customWidth="1"/>
    <col min="4" max="4" width="4.57421875" style="1" customWidth="1"/>
    <col min="5" max="6" width="1.57421875" style="1" customWidth="1"/>
    <col min="7" max="7" width="5.8515625" style="1" customWidth="1"/>
    <col min="8" max="8" width="7.421875" style="1" customWidth="1"/>
    <col min="9" max="9" width="1.57421875" style="1" customWidth="1"/>
    <col min="10" max="10" width="5.8515625" style="1" customWidth="1"/>
    <col min="11" max="11" width="3.00390625" style="1" customWidth="1"/>
    <col min="12" max="13" width="1.57421875" style="1" customWidth="1"/>
    <col min="14" max="14" width="5.8515625" style="1" customWidth="1"/>
    <col min="15" max="25" width="1.57421875" style="1" customWidth="1"/>
    <col min="26" max="26" width="6.28125" style="1" customWidth="1"/>
    <col min="27" max="27" width="0.13671875" style="15" customWidth="1"/>
    <col min="28" max="28" width="14.28125" style="15" customWidth="1"/>
    <col min="29" max="30" width="9.140625" style="1" customWidth="1"/>
    <col min="31" max="31" width="10.140625" style="1" bestFit="1" customWidth="1"/>
    <col min="32" max="16384" width="9.140625" style="1" customWidth="1"/>
  </cols>
  <sheetData>
    <row r="1" spans="1:28" ht="12.7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30"/>
    </row>
    <row r="2" spans="1:28" ht="20.25" customHeight="1">
      <c r="A2" s="102" t="s">
        <v>276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38"/>
    </row>
    <row r="3" spans="1:28" ht="12.75">
      <c r="A3" s="94"/>
      <c r="B3" s="94"/>
      <c r="C3" s="71"/>
      <c r="D3" s="71"/>
      <c r="E3" s="71"/>
      <c r="F3" s="71"/>
      <c r="G3" s="71"/>
      <c r="H3" s="71"/>
      <c r="I3" s="71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31"/>
    </row>
    <row r="4" spans="1:28" ht="12.75">
      <c r="A4" s="94"/>
      <c r="B4" s="94"/>
      <c r="C4" s="94"/>
      <c r="D4" s="94"/>
      <c r="E4" s="94"/>
      <c r="F4" s="94"/>
      <c r="G4" s="94"/>
      <c r="H4" s="94"/>
      <c r="I4" s="94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33"/>
    </row>
    <row r="5" spans="1:28" ht="12.75">
      <c r="A5" s="94"/>
      <c r="B5" s="94"/>
      <c r="C5" s="94"/>
      <c r="D5" s="94"/>
      <c r="E5" s="94"/>
      <c r="F5" s="94"/>
      <c r="G5" s="94"/>
      <c r="H5" s="94"/>
      <c r="I5" s="94"/>
      <c r="J5" s="65" t="s">
        <v>0</v>
      </c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3"/>
    </row>
    <row r="6" spans="1:28" ht="12.75">
      <c r="A6" s="99"/>
      <c r="B6" s="99"/>
      <c r="C6" s="99"/>
      <c r="D6" s="99"/>
      <c r="E6" s="99"/>
      <c r="F6" s="99"/>
      <c r="G6" s="99"/>
      <c r="H6" s="99"/>
      <c r="I6" s="99"/>
      <c r="J6" s="100"/>
      <c r="K6" s="100"/>
      <c r="L6" s="100"/>
      <c r="M6" s="100"/>
      <c r="N6" s="100"/>
      <c r="O6" s="100" t="s">
        <v>1</v>
      </c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1"/>
      <c r="AA6" s="101"/>
      <c r="AB6" s="34"/>
    </row>
    <row r="7" spans="1:28" ht="12.75">
      <c r="A7" s="94"/>
      <c r="B7" s="94"/>
      <c r="C7" s="94"/>
      <c r="D7" s="94"/>
      <c r="E7" s="94"/>
      <c r="F7" s="94"/>
      <c r="G7" s="94"/>
      <c r="H7" s="94"/>
      <c r="I7" s="94"/>
      <c r="J7" s="98"/>
      <c r="K7" s="98"/>
      <c r="L7" s="98"/>
      <c r="M7" s="98"/>
      <c r="N7" s="98"/>
      <c r="O7" s="98" t="s">
        <v>2</v>
      </c>
      <c r="P7" s="98"/>
      <c r="Q7" s="98"/>
      <c r="R7" s="98"/>
      <c r="S7" s="98"/>
      <c r="T7" s="98"/>
      <c r="U7" s="98"/>
      <c r="V7" s="98"/>
      <c r="W7" s="98"/>
      <c r="X7" s="98"/>
      <c r="Y7" s="98"/>
      <c r="Z7" s="94"/>
      <c r="AA7" s="94"/>
      <c r="AB7" s="32"/>
    </row>
    <row r="8" spans="1:28" ht="12.7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32"/>
    </row>
    <row r="9" spans="1:28" ht="12.75" customHeight="1">
      <c r="A9" s="94"/>
      <c r="B9" s="94"/>
      <c r="C9" s="94"/>
      <c r="D9" s="94"/>
      <c r="E9" s="94"/>
      <c r="F9" s="94"/>
      <c r="G9" s="94"/>
      <c r="H9" s="94"/>
      <c r="I9" s="94"/>
      <c r="J9" s="94" t="s">
        <v>3</v>
      </c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7"/>
      <c r="AA9" s="97"/>
      <c r="AB9" s="35" t="s">
        <v>4</v>
      </c>
    </row>
    <row r="10" spans="1:28" ht="12.75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66"/>
      <c r="AA10" s="66"/>
      <c r="AB10" s="36" t="s">
        <v>5</v>
      </c>
    </row>
    <row r="11" spans="1:28" ht="13.5" customHeight="1" thickBo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6"/>
      <c r="AA11" s="96"/>
      <c r="AB11" s="39" t="s">
        <v>6</v>
      </c>
    </row>
    <row r="12" spans="1:28" ht="12.7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40"/>
    </row>
    <row r="13" spans="1:28" ht="16.5" thickBot="1">
      <c r="A13" s="93" t="s">
        <v>7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41"/>
    </row>
    <row r="14" spans="1:28" ht="12.75" customHeight="1">
      <c r="A14" s="83" t="s">
        <v>8</v>
      </c>
      <c r="B14" s="83"/>
      <c r="C14" s="83"/>
      <c r="D14" s="83"/>
      <c r="E14" s="83" t="s">
        <v>9</v>
      </c>
      <c r="F14" s="83"/>
      <c r="G14" s="83"/>
      <c r="H14" s="83" t="s">
        <v>10</v>
      </c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"/>
      <c r="AB14" s="42"/>
    </row>
    <row r="15" spans="1:28" ht="13.5" thickBot="1">
      <c r="A15" s="76" t="s">
        <v>11</v>
      </c>
      <c r="B15" s="76"/>
      <c r="C15" s="76"/>
      <c r="D15" s="76"/>
      <c r="E15" s="76" t="s">
        <v>12</v>
      </c>
      <c r="F15" s="76"/>
      <c r="G15" s="76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"/>
      <c r="AB15" s="55" t="s">
        <v>272</v>
      </c>
    </row>
    <row r="16" spans="1:28" ht="12.75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45"/>
    </row>
    <row r="17" spans="1:28" ht="12.75" customHeight="1">
      <c r="A17" s="65" t="s">
        <v>13</v>
      </c>
      <c r="B17" s="65"/>
      <c r="C17" s="65"/>
      <c r="D17" s="65"/>
      <c r="E17" s="66" t="s">
        <v>14</v>
      </c>
      <c r="F17" s="66"/>
      <c r="G17" s="66"/>
      <c r="H17" s="65" t="s">
        <v>15</v>
      </c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9">
        <v>310000</v>
      </c>
      <c r="AB17" s="46">
        <v>318000</v>
      </c>
    </row>
    <row r="18" spans="1:28" ht="12.75" customHeight="1">
      <c r="A18" s="65" t="s">
        <v>13</v>
      </c>
      <c r="B18" s="65"/>
      <c r="C18" s="65"/>
      <c r="D18" s="65"/>
      <c r="E18" s="66" t="s">
        <v>16</v>
      </c>
      <c r="F18" s="66"/>
      <c r="G18" s="66"/>
      <c r="H18" s="65" t="s">
        <v>17</v>
      </c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9">
        <v>25000</v>
      </c>
      <c r="AB18" s="46">
        <v>30000</v>
      </c>
    </row>
    <row r="19" spans="1:28" ht="12.75" customHeight="1">
      <c r="A19" s="65" t="s">
        <v>13</v>
      </c>
      <c r="B19" s="65"/>
      <c r="C19" s="65"/>
      <c r="D19" s="65"/>
      <c r="E19" s="66" t="s">
        <v>18</v>
      </c>
      <c r="F19" s="66"/>
      <c r="G19" s="66"/>
      <c r="H19" s="65" t="s">
        <v>19</v>
      </c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9">
        <v>25000</v>
      </c>
      <c r="AB19" s="46">
        <v>29000</v>
      </c>
    </row>
    <row r="20" spans="1:28" ht="12.75" customHeight="1">
      <c r="A20" s="65" t="s">
        <v>13</v>
      </c>
      <c r="B20" s="65"/>
      <c r="C20" s="65"/>
      <c r="D20" s="65"/>
      <c r="E20" s="66" t="s">
        <v>20</v>
      </c>
      <c r="F20" s="66"/>
      <c r="G20" s="66"/>
      <c r="H20" s="65" t="s">
        <v>21</v>
      </c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9">
        <v>330000</v>
      </c>
      <c r="AB20" s="46">
        <v>330000</v>
      </c>
    </row>
    <row r="21" spans="1:28" ht="12.75" customHeight="1">
      <c r="A21" s="65" t="s">
        <v>13</v>
      </c>
      <c r="B21" s="65"/>
      <c r="C21" s="65"/>
      <c r="D21" s="65"/>
      <c r="E21" s="66" t="s">
        <v>22</v>
      </c>
      <c r="F21" s="66"/>
      <c r="G21" s="66"/>
      <c r="H21" s="65" t="s">
        <v>23</v>
      </c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9">
        <v>700000</v>
      </c>
      <c r="AB21" s="46">
        <v>700000</v>
      </c>
    </row>
    <row r="22" spans="1:28" ht="12.75" customHeight="1">
      <c r="A22" s="65" t="s">
        <v>13</v>
      </c>
      <c r="B22" s="65"/>
      <c r="C22" s="65"/>
      <c r="D22" s="65"/>
      <c r="E22" s="66" t="s">
        <v>24</v>
      </c>
      <c r="F22" s="66"/>
      <c r="G22" s="66"/>
      <c r="H22" s="65" t="s">
        <v>25</v>
      </c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9">
        <v>127214</v>
      </c>
      <c r="AB22" s="54">
        <v>121600</v>
      </c>
    </row>
    <row r="23" spans="1:28" ht="12.75" customHeight="1">
      <c r="A23" s="65" t="s">
        <v>13</v>
      </c>
      <c r="B23" s="65"/>
      <c r="C23" s="65"/>
      <c r="D23" s="65"/>
      <c r="E23" s="66" t="s">
        <v>26</v>
      </c>
      <c r="F23" s="66"/>
      <c r="G23" s="66"/>
      <c r="H23" s="65" t="s">
        <v>27</v>
      </c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9">
        <v>3150</v>
      </c>
      <c r="AB23" s="46">
        <v>3250</v>
      </c>
    </row>
    <row r="24" spans="1:28" ht="12.75" customHeight="1">
      <c r="A24" s="65" t="s">
        <v>13</v>
      </c>
      <c r="B24" s="65"/>
      <c r="C24" s="65"/>
      <c r="D24" s="65"/>
      <c r="E24" s="66" t="s">
        <v>28</v>
      </c>
      <c r="F24" s="66"/>
      <c r="G24" s="66"/>
      <c r="H24" s="65" t="s">
        <v>29</v>
      </c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9">
        <v>1000</v>
      </c>
      <c r="AB24" s="46">
        <v>1000</v>
      </c>
    </row>
    <row r="25" spans="1:28" ht="12.75" customHeight="1">
      <c r="A25" s="65" t="s">
        <v>13</v>
      </c>
      <c r="B25" s="65"/>
      <c r="C25" s="65"/>
      <c r="D25" s="65"/>
      <c r="E25" s="66" t="s">
        <v>30</v>
      </c>
      <c r="F25" s="66"/>
      <c r="G25" s="66"/>
      <c r="H25" s="65" t="s">
        <v>31</v>
      </c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9">
        <v>1000000</v>
      </c>
      <c r="AB25" s="46">
        <v>650000</v>
      </c>
    </row>
    <row r="26" spans="1:28" ht="12.75" customHeight="1">
      <c r="A26" s="65" t="s">
        <v>13</v>
      </c>
      <c r="B26" s="65"/>
      <c r="C26" s="65"/>
      <c r="D26" s="65"/>
      <c r="E26" s="66" t="s">
        <v>32</v>
      </c>
      <c r="F26" s="66"/>
      <c r="G26" s="66"/>
      <c r="H26" s="65" t="s">
        <v>33</v>
      </c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9"/>
      <c r="AB26" s="46"/>
    </row>
    <row r="27" spans="1:28" ht="12.75" customHeight="1">
      <c r="A27" s="65" t="s">
        <v>13</v>
      </c>
      <c r="B27" s="65"/>
      <c r="C27" s="65"/>
      <c r="D27" s="65"/>
      <c r="E27" s="66" t="s">
        <v>34</v>
      </c>
      <c r="F27" s="66"/>
      <c r="G27" s="66"/>
      <c r="H27" s="65" t="s">
        <v>35</v>
      </c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9">
        <v>63900</v>
      </c>
      <c r="AB27" s="46">
        <v>53900</v>
      </c>
    </row>
    <row r="28" spans="1:28" ht="12.75" customHeight="1">
      <c r="A28" s="65" t="s">
        <v>13</v>
      </c>
      <c r="B28" s="65"/>
      <c r="C28" s="65"/>
      <c r="D28" s="65"/>
      <c r="E28" s="66" t="s">
        <v>36</v>
      </c>
      <c r="F28" s="66"/>
      <c r="G28" s="66"/>
      <c r="H28" s="65" t="s">
        <v>37</v>
      </c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9"/>
      <c r="AB28" s="46"/>
    </row>
    <row r="29" spans="1:28" ht="12.75" customHeight="1">
      <c r="A29" s="65" t="s">
        <v>13</v>
      </c>
      <c r="B29" s="65"/>
      <c r="C29" s="65"/>
      <c r="D29" s="65"/>
      <c r="E29" s="66" t="s">
        <v>38</v>
      </c>
      <c r="F29" s="66"/>
      <c r="G29" s="66"/>
      <c r="H29" s="65" t="s">
        <v>39</v>
      </c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9"/>
      <c r="AB29" s="46"/>
    </row>
    <row r="30" spans="1:28" ht="12.75" customHeight="1">
      <c r="A30" s="65" t="s">
        <v>13</v>
      </c>
      <c r="B30" s="65"/>
      <c r="C30" s="65"/>
      <c r="D30" s="65"/>
      <c r="E30" s="66" t="s">
        <v>40</v>
      </c>
      <c r="F30" s="66"/>
      <c r="G30" s="66"/>
      <c r="H30" s="65" t="s">
        <v>41</v>
      </c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9"/>
      <c r="AB30" s="46"/>
    </row>
    <row r="31" spans="1:28" ht="13.5" customHeight="1" thickBot="1">
      <c r="A31" s="64" t="s">
        <v>13</v>
      </c>
      <c r="B31" s="64"/>
      <c r="C31" s="64"/>
      <c r="D31" s="64"/>
      <c r="E31" s="64" t="s">
        <v>42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11">
        <f>SUM(AA17:AA22,AA23:AA30)</f>
        <v>2585264</v>
      </c>
      <c r="AB31" s="47">
        <f>SUM(AB16:AB30)</f>
        <v>2236750</v>
      </c>
    </row>
    <row r="32" spans="1:28" ht="12.75" customHeight="1">
      <c r="A32" s="78" t="s">
        <v>43</v>
      </c>
      <c r="B32" s="78"/>
      <c r="C32" s="78"/>
      <c r="D32" s="78"/>
      <c r="E32" s="86" t="s">
        <v>44</v>
      </c>
      <c r="F32" s="86"/>
      <c r="G32" s="86"/>
      <c r="H32" s="78" t="s">
        <v>45</v>
      </c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12">
        <v>123952</v>
      </c>
      <c r="AB32" s="46">
        <v>123952</v>
      </c>
    </row>
    <row r="33" spans="1:28" ht="13.5" customHeight="1" thickBot="1">
      <c r="A33" s="64" t="s">
        <v>43</v>
      </c>
      <c r="B33" s="64"/>
      <c r="C33" s="64"/>
      <c r="D33" s="64"/>
      <c r="E33" s="64" t="s">
        <v>46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11">
        <f>SUM(AA32)</f>
        <v>123952</v>
      </c>
      <c r="AB33" s="47"/>
    </row>
    <row r="34" spans="1:28" ht="12.75" customHeight="1">
      <c r="A34" s="78" t="s">
        <v>47</v>
      </c>
      <c r="B34" s="78"/>
      <c r="C34" s="78"/>
      <c r="D34" s="78"/>
      <c r="E34" s="86" t="s">
        <v>48</v>
      </c>
      <c r="F34" s="86"/>
      <c r="G34" s="86"/>
      <c r="H34" s="78" t="s">
        <v>49</v>
      </c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12">
        <v>14000</v>
      </c>
      <c r="AB34" s="54">
        <v>17500</v>
      </c>
    </row>
    <row r="35" spans="1:28" ht="13.5" customHeight="1" thickBot="1">
      <c r="A35" s="64" t="s">
        <v>47</v>
      </c>
      <c r="B35" s="64"/>
      <c r="C35" s="64"/>
      <c r="D35" s="64"/>
      <c r="E35" s="64" t="s">
        <v>50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11">
        <f>SUM(AA34)</f>
        <v>14000</v>
      </c>
      <c r="AB35" s="47"/>
    </row>
    <row r="36" spans="1:28" ht="12.75" customHeight="1">
      <c r="A36" s="78" t="s">
        <v>51</v>
      </c>
      <c r="B36" s="78"/>
      <c r="C36" s="78"/>
      <c r="D36" s="78"/>
      <c r="E36" s="86" t="s">
        <v>52</v>
      </c>
      <c r="F36" s="86"/>
      <c r="G36" s="86"/>
      <c r="H36" s="78" t="s">
        <v>53</v>
      </c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12">
        <v>4000</v>
      </c>
      <c r="AB36" s="46">
        <v>4000</v>
      </c>
    </row>
    <row r="37" spans="1:28" ht="13.5" customHeight="1" thickBot="1">
      <c r="A37" s="64" t="s">
        <v>51</v>
      </c>
      <c r="B37" s="64"/>
      <c r="C37" s="64"/>
      <c r="D37" s="64"/>
      <c r="E37" s="64" t="s">
        <v>54</v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11">
        <f>SUM(AA36)</f>
        <v>4000</v>
      </c>
      <c r="AB37" s="47"/>
    </row>
    <row r="38" spans="1:28" ht="12.75">
      <c r="A38" s="78" t="s">
        <v>55</v>
      </c>
      <c r="B38" s="78"/>
      <c r="C38" s="78"/>
      <c r="D38" s="78"/>
      <c r="E38" s="86" t="s">
        <v>52</v>
      </c>
      <c r="F38" s="86"/>
      <c r="G38" s="86"/>
      <c r="H38" s="78" t="s">
        <v>53</v>
      </c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12">
        <v>380</v>
      </c>
      <c r="AB38" s="46">
        <v>400</v>
      </c>
    </row>
    <row r="39" spans="1:28" ht="12.75">
      <c r="A39" s="37"/>
      <c r="B39" s="105">
        <v>3639</v>
      </c>
      <c r="C39" s="106"/>
      <c r="D39" s="106"/>
      <c r="E39" s="106"/>
      <c r="F39" s="107" t="s">
        <v>48</v>
      </c>
      <c r="G39" s="107"/>
      <c r="H39" s="107"/>
      <c r="I39" s="106" t="s">
        <v>49</v>
      </c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46">
        <v>5000</v>
      </c>
    </row>
    <row r="40" spans="1:28" ht="12.75">
      <c r="A40" s="65" t="s">
        <v>55</v>
      </c>
      <c r="B40" s="65"/>
      <c r="C40" s="65"/>
      <c r="D40" s="65"/>
      <c r="E40" s="66" t="s">
        <v>56</v>
      </c>
      <c r="F40" s="66"/>
      <c r="G40" s="66"/>
      <c r="H40" s="65" t="s">
        <v>57</v>
      </c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9"/>
      <c r="AB40" s="46"/>
    </row>
    <row r="41" spans="1:28" ht="12.75">
      <c r="A41" s="65" t="s">
        <v>55</v>
      </c>
      <c r="B41" s="65"/>
      <c r="C41" s="65"/>
      <c r="D41" s="65"/>
      <c r="E41" s="66" t="s">
        <v>58</v>
      </c>
      <c r="F41" s="66"/>
      <c r="G41" s="66"/>
      <c r="H41" s="65" t="s">
        <v>59</v>
      </c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9"/>
      <c r="AB41" s="46"/>
    </row>
    <row r="42" spans="1:28" ht="13.5" thickBot="1">
      <c r="A42" s="64" t="s">
        <v>55</v>
      </c>
      <c r="B42" s="64"/>
      <c r="C42" s="64"/>
      <c r="D42" s="64"/>
      <c r="E42" s="64" t="s">
        <v>60</v>
      </c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11">
        <f>SUM(AA38:AA41)</f>
        <v>380</v>
      </c>
      <c r="AB42" s="11">
        <f>SUM(AB38:AB41)</f>
        <v>5400</v>
      </c>
    </row>
    <row r="43" spans="1:28" ht="12.75">
      <c r="A43" s="78" t="s">
        <v>61</v>
      </c>
      <c r="B43" s="78"/>
      <c r="C43" s="78"/>
      <c r="D43" s="78"/>
      <c r="E43" s="86" t="s">
        <v>62</v>
      </c>
      <c r="F43" s="86"/>
      <c r="G43" s="86"/>
      <c r="H43" s="78" t="s">
        <v>63</v>
      </c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12"/>
      <c r="AB43" s="46"/>
    </row>
    <row r="44" spans="1:28" ht="13.5" thickBot="1">
      <c r="A44" s="64" t="s">
        <v>61</v>
      </c>
      <c r="B44" s="64"/>
      <c r="C44" s="64"/>
      <c r="D44" s="64"/>
      <c r="E44" s="64" t="s">
        <v>64</v>
      </c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11">
        <f>SUM(AA43)</f>
        <v>0</v>
      </c>
      <c r="AB44" s="47"/>
    </row>
    <row r="45" spans="1:28" ht="12.75" customHeight="1">
      <c r="A45" s="78" t="s">
        <v>65</v>
      </c>
      <c r="B45" s="78"/>
      <c r="C45" s="78"/>
      <c r="D45" s="78"/>
      <c r="E45" s="86" t="s">
        <v>66</v>
      </c>
      <c r="F45" s="86"/>
      <c r="G45" s="86"/>
      <c r="H45" s="78" t="s">
        <v>67</v>
      </c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12">
        <v>22500</v>
      </c>
      <c r="AB45" s="46">
        <v>22500</v>
      </c>
    </row>
    <row r="46" spans="1:28" ht="13.5" customHeight="1" thickBot="1">
      <c r="A46" s="64" t="s">
        <v>65</v>
      </c>
      <c r="B46" s="64"/>
      <c r="C46" s="64"/>
      <c r="D46" s="64"/>
      <c r="E46" s="64" t="s">
        <v>68</v>
      </c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11">
        <f>SUM(AA45)</f>
        <v>22500</v>
      </c>
      <c r="AB46" s="11">
        <f>SUM(AB45)</f>
        <v>22500</v>
      </c>
    </row>
    <row r="47" spans="1:28" ht="12.75">
      <c r="A47" s="78" t="s">
        <v>69</v>
      </c>
      <c r="B47" s="78"/>
      <c r="C47" s="78"/>
      <c r="D47" s="78"/>
      <c r="E47" s="86" t="s">
        <v>52</v>
      </c>
      <c r="F47" s="86"/>
      <c r="G47" s="86"/>
      <c r="H47" s="78" t="s">
        <v>53</v>
      </c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12"/>
      <c r="AB47" s="46"/>
    </row>
    <row r="48" spans="1:28" ht="12.75" customHeight="1">
      <c r="A48" s="65" t="s">
        <v>69</v>
      </c>
      <c r="B48" s="65"/>
      <c r="C48" s="65"/>
      <c r="D48" s="65"/>
      <c r="E48" s="66" t="s">
        <v>62</v>
      </c>
      <c r="F48" s="66"/>
      <c r="G48" s="66"/>
      <c r="H48" s="65" t="s">
        <v>63</v>
      </c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9">
        <v>10000</v>
      </c>
      <c r="AB48" s="46">
        <v>10000</v>
      </c>
    </row>
    <row r="49" spans="1:28" ht="13.5" customHeight="1" thickBot="1">
      <c r="A49" s="64" t="s">
        <v>69</v>
      </c>
      <c r="B49" s="64"/>
      <c r="C49" s="64"/>
      <c r="D49" s="64"/>
      <c r="E49" s="64" t="s">
        <v>70</v>
      </c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11">
        <f>SUM(AA47:AA48)</f>
        <v>10000</v>
      </c>
      <c r="AB49" s="11">
        <f>SUM(AB47:AB48)</f>
        <v>10000</v>
      </c>
    </row>
    <row r="50" spans="1:28" ht="12.75" customHeight="1">
      <c r="A50" s="78" t="s">
        <v>71</v>
      </c>
      <c r="B50" s="78"/>
      <c r="C50" s="78"/>
      <c r="D50" s="78"/>
      <c r="E50" s="86" t="s">
        <v>48</v>
      </c>
      <c r="F50" s="86"/>
      <c r="G50" s="86"/>
      <c r="H50" s="78" t="s">
        <v>49</v>
      </c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12">
        <v>5000</v>
      </c>
      <c r="AB50" s="46">
        <v>0</v>
      </c>
    </row>
    <row r="51" spans="1:28" ht="13.5" customHeight="1" thickBot="1">
      <c r="A51" s="64" t="s">
        <v>71</v>
      </c>
      <c r="B51" s="64"/>
      <c r="C51" s="64"/>
      <c r="D51" s="64"/>
      <c r="E51" s="64" t="s">
        <v>72</v>
      </c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11">
        <f>SUM(AA50)</f>
        <v>5000</v>
      </c>
      <c r="AB51" s="47"/>
    </row>
    <row r="52" spans="1:28" ht="12.75" customHeight="1">
      <c r="A52" s="78" t="s">
        <v>73</v>
      </c>
      <c r="B52" s="78"/>
      <c r="C52" s="78"/>
      <c r="D52" s="78"/>
      <c r="E52" s="86" t="s">
        <v>74</v>
      </c>
      <c r="F52" s="86"/>
      <c r="G52" s="86"/>
      <c r="H52" s="78" t="s">
        <v>75</v>
      </c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12">
        <v>9000</v>
      </c>
      <c r="AB52" s="46">
        <v>11000</v>
      </c>
    </row>
    <row r="53" spans="1:28" ht="12.75" customHeight="1">
      <c r="A53" s="65" t="s">
        <v>73</v>
      </c>
      <c r="B53" s="65"/>
      <c r="C53" s="65"/>
      <c r="D53" s="65"/>
      <c r="E53" s="66" t="s">
        <v>76</v>
      </c>
      <c r="F53" s="66"/>
      <c r="G53" s="66"/>
      <c r="H53" s="65" t="s">
        <v>77</v>
      </c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9">
        <v>22000</v>
      </c>
      <c r="AB53" s="46">
        <v>10000</v>
      </c>
    </row>
    <row r="54" spans="1:28" ht="13.5" customHeight="1" thickBot="1">
      <c r="A54" s="64" t="s">
        <v>73</v>
      </c>
      <c r="B54" s="64"/>
      <c r="C54" s="64"/>
      <c r="D54" s="64"/>
      <c r="E54" s="64" t="s">
        <v>78</v>
      </c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11">
        <f>SUM(AA52:AA53)</f>
        <v>31000</v>
      </c>
      <c r="AB54" s="11">
        <f>SUM(AB52:AB53)</f>
        <v>21000</v>
      </c>
    </row>
    <row r="55" spans="1:28" ht="13.5" customHeight="1" thickBot="1">
      <c r="A55" s="67" t="s">
        <v>79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13">
        <f>AA54+AA51+AA49+AA46+AA44+AA42+AA37+AA35+AA33+AA31</f>
        <v>2796096</v>
      </c>
      <c r="AB55" s="13">
        <f>AB31+AB32+AB34+AB42+AB46+AB49+AB54+AB36</f>
        <v>2441102</v>
      </c>
    </row>
    <row r="56" spans="1:28" ht="16.5" thickBot="1">
      <c r="A56" s="91" t="s">
        <v>80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49"/>
    </row>
    <row r="57" spans="1:28" ht="12.75" customHeight="1">
      <c r="A57" s="83" t="s">
        <v>8</v>
      </c>
      <c r="B57" s="83"/>
      <c r="C57" s="83"/>
      <c r="D57" s="83"/>
      <c r="E57" s="83" t="s">
        <v>9</v>
      </c>
      <c r="F57" s="83"/>
      <c r="G57" s="83"/>
      <c r="H57" s="83" t="s">
        <v>10</v>
      </c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"/>
      <c r="AB57" s="44"/>
    </row>
    <row r="58" spans="1:28" ht="13.5" thickBot="1">
      <c r="A58" s="76" t="s">
        <v>11</v>
      </c>
      <c r="B58" s="76"/>
      <c r="C58" s="76"/>
      <c r="D58" s="76"/>
      <c r="E58" s="76" t="s">
        <v>12</v>
      </c>
      <c r="F58" s="76"/>
      <c r="G58" s="76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"/>
      <c r="AB58" s="44"/>
    </row>
    <row r="59" spans="1:28" ht="12.75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45"/>
    </row>
    <row r="60" spans="1:28" ht="12.75">
      <c r="A60" s="65" t="s">
        <v>81</v>
      </c>
      <c r="B60" s="65"/>
      <c r="C60" s="65"/>
      <c r="D60" s="65"/>
      <c r="E60" s="66" t="s">
        <v>82</v>
      </c>
      <c r="F60" s="66"/>
      <c r="G60" s="66"/>
      <c r="H60" s="65" t="s">
        <v>83</v>
      </c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9">
        <v>180000</v>
      </c>
      <c r="AB60" s="46">
        <v>156000</v>
      </c>
    </row>
    <row r="61" spans="1:28" ht="13.5" thickBot="1">
      <c r="A61" s="64" t="s">
        <v>81</v>
      </c>
      <c r="B61" s="64"/>
      <c r="C61" s="64"/>
      <c r="D61" s="64"/>
      <c r="E61" s="64" t="s">
        <v>84</v>
      </c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11">
        <f>SUM(AA59:AA60)</f>
        <v>180000</v>
      </c>
      <c r="AB61" s="11">
        <f>SUM(AB59:AB60)</f>
        <v>156000</v>
      </c>
    </row>
    <row r="62" spans="1:28" ht="12.75">
      <c r="A62" s="78" t="s">
        <v>85</v>
      </c>
      <c r="B62" s="78"/>
      <c r="C62" s="78"/>
      <c r="D62" s="78"/>
      <c r="E62" s="86" t="s">
        <v>86</v>
      </c>
      <c r="F62" s="86"/>
      <c r="G62" s="86"/>
      <c r="H62" s="78" t="s">
        <v>87</v>
      </c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12"/>
      <c r="AB62" s="46">
        <v>80000</v>
      </c>
    </row>
    <row r="63" spans="1:28" ht="12.75">
      <c r="A63" s="65" t="s">
        <v>85</v>
      </c>
      <c r="B63" s="65"/>
      <c r="C63" s="65"/>
      <c r="D63" s="65"/>
      <c r="E63" s="66" t="s">
        <v>88</v>
      </c>
      <c r="F63" s="66"/>
      <c r="G63" s="66"/>
      <c r="H63" s="65" t="s">
        <v>89</v>
      </c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9"/>
      <c r="AB63" s="46"/>
    </row>
    <row r="64" spans="1:28" ht="12.75" customHeight="1">
      <c r="A64" s="65" t="s">
        <v>85</v>
      </c>
      <c r="B64" s="65"/>
      <c r="C64" s="65"/>
      <c r="D64" s="65"/>
      <c r="E64" s="66" t="s">
        <v>82</v>
      </c>
      <c r="F64" s="66"/>
      <c r="G64" s="66"/>
      <c r="H64" s="65" t="s">
        <v>83</v>
      </c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9"/>
      <c r="AB64" s="54">
        <v>400000</v>
      </c>
    </row>
    <row r="65" spans="1:28" ht="13.5" customHeight="1" thickBot="1">
      <c r="A65" s="64" t="s">
        <v>85</v>
      </c>
      <c r="B65" s="64"/>
      <c r="C65" s="64"/>
      <c r="D65" s="64"/>
      <c r="E65" s="64" t="s">
        <v>90</v>
      </c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11">
        <f>SUM(AA62:AA64)</f>
        <v>0</v>
      </c>
      <c r="AB65" s="11">
        <f>SUM(AB62:AB64)</f>
        <v>480000</v>
      </c>
    </row>
    <row r="66" spans="1:28" ht="12.75" customHeight="1">
      <c r="A66" s="78" t="s">
        <v>91</v>
      </c>
      <c r="B66" s="78"/>
      <c r="C66" s="78"/>
      <c r="D66" s="78"/>
      <c r="E66" s="86" t="s">
        <v>92</v>
      </c>
      <c r="F66" s="86"/>
      <c r="G66" s="86"/>
      <c r="H66" s="78" t="s">
        <v>93</v>
      </c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12">
        <v>31200</v>
      </c>
      <c r="AB66" s="46">
        <v>29500</v>
      </c>
    </row>
    <row r="67" spans="1:28" ht="13.5" customHeight="1" thickBot="1">
      <c r="A67" s="64" t="s">
        <v>91</v>
      </c>
      <c r="B67" s="64"/>
      <c r="C67" s="64"/>
      <c r="D67" s="64"/>
      <c r="E67" s="64" t="s">
        <v>94</v>
      </c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11">
        <f>SUM(AA66)</f>
        <v>31200</v>
      </c>
      <c r="AB67" s="11">
        <f>SUM(AB66)</f>
        <v>29500</v>
      </c>
    </row>
    <row r="68" spans="1:28" ht="12.75">
      <c r="A68" s="78" t="s">
        <v>95</v>
      </c>
      <c r="B68" s="78"/>
      <c r="C68" s="78"/>
      <c r="D68" s="78"/>
      <c r="E68" s="86" t="s">
        <v>86</v>
      </c>
      <c r="F68" s="86"/>
      <c r="G68" s="86"/>
      <c r="H68" s="78" t="s">
        <v>87</v>
      </c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12"/>
      <c r="AB68" s="46"/>
    </row>
    <row r="69" spans="1:28" ht="12.75">
      <c r="A69" s="65" t="s">
        <v>95</v>
      </c>
      <c r="B69" s="65"/>
      <c r="C69" s="65"/>
      <c r="D69" s="65"/>
      <c r="E69" s="66" t="s">
        <v>96</v>
      </c>
      <c r="F69" s="66"/>
      <c r="G69" s="66"/>
      <c r="H69" s="65" t="s">
        <v>97</v>
      </c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9">
        <v>2000</v>
      </c>
      <c r="AB69" s="46"/>
    </row>
    <row r="70" spans="1:28" ht="12.75">
      <c r="A70" s="65" t="s">
        <v>95</v>
      </c>
      <c r="B70" s="65"/>
      <c r="C70" s="65"/>
      <c r="D70" s="65"/>
      <c r="E70" s="66" t="s">
        <v>98</v>
      </c>
      <c r="F70" s="66"/>
      <c r="G70" s="66"/>
      <c r="H70" s="65" t="s">
        <v>99</v>
      </c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9"/>
      <c r="AB70" s="46"/>
    </row>
    <row r="71" spans="1:28" ht="12.75" customHeight="1">
      <c r="A71" s="65" t="s">
        <v>95</v>
      </c>
      <c r="B71" s="65"/>
      <c r="C71" s="65"/>
      <c r="D71" s="65"/>
      <c r="E71" s="66" t="s">
        <v>88</v>
      </c>
      <c r="F71" s="66"/>
      <c r="G71" s="66"/>
      <c r="H71" s="65" t="s">
        <v>89</v>
      </c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9">
        <v>107000</v>
      </c>
      <c r="AB71" s="46">
        <v>107000</v>
      </c>
    </row>
    <row r="72" spans="1:28" ht="12.75">
      <c r="A72" s="65" t="s">
        <v>95</v>
      </c>
      <c r="B72" s="65"/>
      <c r="C72" s="65"/>
      <c r="D72" s="65"/>
      <c r="E72" s="66" t="s">
        <v>82</v>
      </c>
      <c r="F72" s="66"/>
      <c r="G72" s="66"/>
      <c r="H72" s="65" t="s">
        <v>83</v>
      </c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9"/>
      <c r="AB72" s="46"/>
    </row>
    <row r="73" spans="1:28" ht="13.5" customHeight="1" thickBot="1">
      <c r="A73" s="64" t="s">
        <v>95</v>
      </c>
      <c r="B73" s="64"/>
      <c r="C73" s="64"/>
      <c r="D73" s="64"/>
      <c r="E73" s="64" t="s">
        <v>100</v>
      </c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11">
        <f>SUM(AA68:AA72)</f>
        <v>109000</v>
      </c>
      <c r="AB73" s="11">
        <f>SUM(AB68:AB72)</f>
        <v>107000</v>
      </c>
    </row>
    <row r="74" spans="1:28" ht="12.75">
      <c r="A74" s="78" t="s">
        <v>101</v>
      </c>
      <c r="B74" s="78"/>
      <c r="C74" s="78"/>
      <c r="D74" s="78"/>
      <c r="E74" s="86" t="s">
        <v>86</v>
      </c>
      <c r="F74" s="86"/>
      <c r="G74" s="86"/>
      <c r="H74" s="78" t="s">
        <v>87</v>
      </c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12"/>
      <c r="AB74" s="46"/>
    </row>
    <row r="75" spans="1:28" ht="13.5" thickBot="1">
      <c r="A75" s="64" t="s">
        <v>101</v>
      </c>
      <c r="B75" s="64"/>
      <c r="C75" s="64"/>
      <c r="D75" s="64"/>
      <c r="E75" s="64" t="s">
        <v>102</v>
      </c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11">
        <f>SUM(AA74)</f>
        <v>0</v>
      </c>
      <c r="AB75" s="47"/>
    </row>
    <row r="76" spans="1:28" ht="12.75">
      <c r="A76" s="78" t="s">
        <v>103</v>
      </c>
      <c r="B76" s="78"/>
      <c r="C76" s="78"/>
      <c r="D76" s="78"/>
      <c r="E76" s="86" t="s">
        <v>88</v>
      </c>
      <c r="F76" s="86"/>
      <c r="G76" s="86"/>
      <c r="H76" s="78" t="s">
        <v>89</v>
      </c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12">
        <v>15000</v>
      </c>
      <c r="AB76" s="46"/>
    </row>
    <row r="77" spans="1:28" ht="13.5" thickBot="1">
      <c r="A77" s="64" t="s">
        <v>103</v>
      </c>
      <c r="B77" s="64"/>
      <c r="C77" s="64"/>
      <c r="D77" s="64"/>
      <c r="E77" s="64" t="s">
        <v>104</v>
      </c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11">
        <f>SUM(AA76)</f>
        <v>15000</v>
      </c>
      <c r="AB77" s="47"/>
    </row>
    <row r="78" spans="1:28" ht="12.75">
      <c r="A78" s="78" t="s">
        <v>58</v>
      </c>
      <c r="B78" s="78"/>
      <c r="C78" s="78"/>
      <c r="D78" s="78"/>
      <c r="E78" s="86" t="s">
        <v>105</v>
      </c>
      <c r="F78" s="86"/>
      <c r="G78" s="86"/>
      <c r="H78" s="78" t="s">
        <v>247</v>
      </c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12">
        <v>3000</v>
      </c>
      <c r="AB78" s="46"/>
    </row>
    <row r="79" spans="1:28" ht="13.5" thickBot="1">
      <c r="A79" s="64" t="s">
        <v>58</v>
      </c>
      <c r="B79" s="64"/>
      <c r="C79" s="64"/>
      <c r="D79" s="64"/>
      <c r="E79" s="64" t="s">
        <v>106</v>
      </c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11">
        <f>SUM(AA78)</f>
        <v>3000</v>
      </c>
      <c r="AB79" s="47"/>
    </row>
    <row r="80" spans="1:28" ht="12.75" customHeight="1">
      <c r="A80" s="78" t="s">
        <v>107</v>
      </c>
      <c r="B80" s="78"/>
      <c r="C80" s="78"/>
      <c r="D80" s="78"/>
      <c r="E80" s="86" t="s">
        <v>105</v>
      </c>
      <c r="F80" s="86"/>
      <c r="G80" s="86"/>
      <c r="H80" s="78" t="s">
        <v>247</v>
      </c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12">
        <v>204000</v>
      </c>
      <c r="AB80" s="46">
        <v>217000</v>
      </c>
    </row>
    <row r="81" spans="1:28" s="10" customFormat="1" ht="12.75" customHeight="1">
      <c r="A81" s="88" t="s">
        <v>107</v>
      </c>
      <c r="B81" s="88"/>
      <c r="C81" s="88"/>
      <c r="D81" s="88"/>
      <c r="E81" s="89" t="s">
        <v>105</v>
      </c>
      <c r="F81" s="89"/>
      <c r="G81" s="89"/>
      <c r="H81" s="88" t="s">
        <v>248</v>
      </c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14">
        <v>3000</v>
      </c>
      <c r="AB81" s="46">
        <v>3000</v>
      </c>
    </row>
    <row r="82" spans="1:28" ht="12.75">
      <c r="A82" s="65" t="s">
        <v>107</v>
      </c>
      <c r="B82" s="65"/>
      <c r="C82" s="65"/>
      <c r="D82" s="65"/>
      <c r="E82" s="66" t="s">
        <v>108</v>
      </c>
      <c r="F82" s="66"/>
      <c r="G82" s="66"/>
      <c r="H82" s="65" t="s">
        <v>109</v>
      </c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9"/>
      <c r="AB82" s="46"/>
    </row>
    <row r="83" spans="1:28" ht="13.5" customHeight="1" thickBot="1">
      <c r="A83" s="64" t="s">
        <v>107</v>
      </c>
      <c r="B83" s="64"/>
      <c r="C83" s="64"/>
      <c r="D83" s="64"/>
      <c r="E83" s="64" t="s">
        <v>110</v>
      </c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11">
        <f>SUM(AA80:AA82)</f>
        <v>207000</v>
      </c>
      <c r="AB83" s="47"/>
    </row>
    <row r="84" spans="1:28" ht="12.75">
      <c r="A84" s="78" t="s">
        <v>111</v>
      </c>
      <c r="B84" s="78"/>
      <c r="C84" s="78"/>
      <c r="D84" s="78"/>
      <c r="E84" s="86" t="s">
        <v>105</v>
      </c>
      <c r="F84" s="86"/>
      <c r="G84" s="86"/>
      <c r="H84" s="78" t="s">
        <v>249</v>
      </c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12">
        <v>1460</v>
      </c>
      <c r="AB84" s="46">
        <v>3000</v>
      </c>
    </row>
    <row r="85" spans="1:28" ht="13.5" thickBot="1">
      <c r="A85" s="64" t="s">
        <v>111</v>
      </c>
      <c r="B85" s="64"/>
      <c r="C85" s="64"/>
      <c r="D85" s="64"/>
      <c r="E85" s="64" t="s">
        <v>112</v>
      </c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11">
        <f>SUM(AA84)</f>
        <v>1460</v>
      </c>
      <c r="AB85" s="47"/>
    </row>
    <row r="86" spans="1:28" ht="12.75">
      <c r="A86" s="78" t="s">
        <v>113</v>
      </c>
      <c r="B86" s="78"/>
      <c r="C86" s="78"/>
      <c r="D86" s="78"/>
      <c r="E86" s="86" t="s">
        <v>114</v>
      </c>
      <c r="F86" s="86"/>
      <c r="G86" s="86"/>
      <c r="H86" s="78" t="s">
        <v>115</v>
      </c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12">
        <v>2500</v>
      </c>
      <c r="AB86" s="46">
        <v>2000</v>
      </c>
    </row>
    <row r="87" spans="1:28" ht="12.75" customHeight="1">
      <c r="A87" s="65" t="s">
        <v>113</v>
      </c>
      <c r="B87" s="65"/>
      <c r="C87" s="65"/>
      <c r="D87" s="65"/>
      <c r="E87" s="66" t="s">
        <v>86</v>
      </c>
      <c r="F87" s="66"/>
      <c r="G87" s="66"/>
      <c r="H87" s="65" t="s">
        <v>87</v>
      </c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9"/>
      <c r="AB87" s="46"/>
    </row>
    <row r="88" spans="1:28" ht="12.75">
      <c r="A88" s="65" t="s">
        <v>113</v>
      </c>
      <c r="B88" s="65"/>
      <c r="C88" s="65"/>
      <c r="D88" s="65"/>
      <c r="E88" s="66" t="s">
        <v>116</v>
      </c>
      <c r="F88" s="66"/>
      <c r="G88" s="66"/>
      <c r="H88" s="65" t="s">
        <v>117</v>
      </c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9">
        <v>500</v>
      </c>
      <c r="AB88" s="46">
        <v>1000</v>
      </c>
    </row>
    <row r="89" spans="1:28" ht="12.75" customHeight="1">
      <c r="A89" s="65" t="s">
        <v>113</v>
      </c>
      <c r="B89" s="65"/>
      <c r="C89" s="65"/>
      <c r="D89" s="65"/>
      <c r="E89" s="66" t="s">
        <v>118</v>
      </c>
      <c r="F89" s="66"/>
      <c r="G89" s="66"/>
      <c r="H89" s="65" t="s">
        <v>119</v>
      </c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9">
        <v>1000</v>
      </c>
      <c r="AB89" s="46">
        <v>500</v>
      </c>
    </row>
    <row r="90" spans="1:28" ht="12.75">
      <c r="A90" s="65" t="s">
        <v>113</v>
      </c>
      <c r="B90" s="65"/>
      <c r="C90" s="65"/>
      <c r="D90" s="65"/>
      <c r="E90" s="66" t="s">
        <v>120</v>
      </c>
      <c r="F90" s="66"/>
      <c r="G90" s="66"/>
      <c r="H90" s="65" t="s">
        <v>121</v>
      </c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9">
        <v>2500</v>
      </c>
      <c r="AB90" s="46">
        <v>0</v>
      </c>
    </row>
    <row r="91" spans="1:28" ht="13.5" customHeight="1" thickBot="1">
      <c r="A91" s="64" t="s">
        <v>113</v>
      </c>
      <c r="B91" s="64"/>
      <c r="C91" s="64"/>
      <c r="D91" s="64"/>
      <c r="E91" s="64" t="s">
        <v>122</v>
      </c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11">
        <f>SUM(AA86:AA90)</f>
        <v>6500</v>
      </c>
      <c r="AB91" s="11">
        <f>SUM(AB86:AB90)</f>
        <v>3500</v>
      </c>
    </row>
    <row r="92" spans="1:28" ht="12.75">
      <c r="A92" s="78" t="s">
        <v>47</v>
      </c>
      <c r="B92" s="78"/>
      <c r="C92" s="78"/>
      <c r="D92" s="78"/>
      <c r="E92" s="86" t="s">
        <v>123</v>
      </c>
      <c r="F92" s="86"/>
      <c r="G92" s="86"/>
      <c r="H92" s="78" t="s">
        <v>124</v>
      </c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12"/>
      <c r="AB92" s="46"/>
    </row>
    <row r="93" spans="1:28" ht="12.75">
      <c r="A93" s="65" t="s">
        <v>47</v>
      </c>
      <c r="B93" s="65"/>
      <c r="C93" s="65"/>
      <c r="D93" s="65"/>
      <c r="E93" s="66" t="s">
        <v>125</v>
      </c>
      <c r="F93" s="66"/>
      <c r="G93" s="66"/>
      <c r="H93" s="65" t="s">
        <v>126</v>
      </c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9"/>
      <c r="AB93" s="46"/>
    </row>
    <row r="94" spans="1:28" ht="12.75">
      <c r="A94" s="65" t="s">
        <v>47</v>
      </c>
      <c r="B94" s="65"/>
      <c r="C94" s="65"/>
      <c r="D94" s="65"/>
      <c r="E94" s="66" t="s">
        <v>86</v>
      </c>
      <c r="F94" s="66"/>
      <c r="G94" s="66"/>
      <c r="H94" s="65" t="s">
        <v>87</v>
      </c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9">
        <v>9000</v>
      </c>
      <c r="AB94" s="54">
        <v>1500</v>
      </c>
    </row>
    <row r="95" spans="1:28" ht="12.75">
      <c r="A95" s="65" t="s">
        <v>47</v>
      </c>
      <c r="B95" s="65"/>
      <c r="C95" s="65"/>
      <c r="D95" s="65"/>
      <c r="E95" s="66" t="s">
        <v>127</v>
      </c>
      <c r="F95" s="66"/>
      <c r="G95" s="66"/>
      <c r="H95" s="65" t="s">
        <v>128</v>
      </c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9">
        <v>1400</v>
      </c>
      <c r="AB95" s="46">
        <v>1500</v>
      </c>
    </row>
    <row r="96" spans="1:28" ht="12.75" customHeight="1">
      <c r="A96" s="65" t="s">
        <v>47</v>
      </c>
      <c r="B96" s="65"/>
      <c r="C96" s="65"/>
      <c r="D96" s="65"/>
      <c r="E96" s="66" t="s">
        <v>129</v>
      </c>
      <c r="F96" s="66"/>
      <c r="G96" s="66"/>
      <c r="H96" s="65" t="s">
        <v>130</v>
      </c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9">
        <v>6000</v>
      </c>
      <c r="AB96" s="46">
        <v>10000</v>
      </c>
    </row>
    <row r="97" spans="1:28" ht="12.75">
      <c r="A97" s="65" t="s">
        <v>47</v>
      </c>
      <c r="B97" s="65"/>
      <c r="C97" s="65"/>
      <c r="D97" s="65"/>
      <c r="E97" s="66" t="s">
        <v>131</v>
      </c>
      <c r="F97" s="66"/>
      <c r="G97" s="66"/>
      <c r="H97" s="65" t="s">
        <v>132</v>
      </c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9"/>
      <c r="AB97" s="46"/>
    </row>
    <row r="98" spans="1:28" ht="12.75">
      <c r="A98" s="65" t="s">
        <v>47</v>
      </c>
      <c r="B98" s="65"/>
      <c r="C98" s="65"/>
      <c r="D98" s="65"/>
      <c r="E98" s="66" t="s">
        <v>88</v>
      </c>
      <c r="F98" s="66"/>
      <c r="G98" s="66"/>
      <c r="H98" s="65" t="s">
        <v>89</v>
      </c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9"/>
      <c r="AB98" s="46"/>
    </row>
    <row r="99" spans="1:28" ht="13.5" customHeight="1" thickBot="1">
      <c r="A99" s="64" t="s">
        <v>47</v>
      </c>
      <c r="B99" s="64"/>
      <c r="C99" s="64"/>
      <c r="D99" s="64"/>
      <c r="E99" s="64" t="s">
        <v>50</v>
      </c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11">
        <f>SUM(AA92:AA98)</f>
        <v>16400</v>
      </c>
      <c r="AB99" s="11">
        <f>SUM(AB92:AB98)</f>
        <v>13000</v>
      </c>
    </row>
    <row r="100" spans="1:28" ht="12.75" customHeight="1">
      <c r="A100" s="78" t="s">
        <v>133</v>
      </c>
      <c r="B100" s="78"/>
      <c r="C100" s="78"/>
      <c r="D100" s="78"/>
      <c r="E100" s="86" t="s">
        <v>134</v>
      </c>
      <c r="F100" s="86"/>
      <c r="G100" s="86"/>
      <c r="H100" s="78" t="s">
        <v>135</v>
      </c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12">
        <v>50000</v>
      </c>
      <c r="AB100" s="54"/>
    </row>
    <row r="101" spans="1:28" ht="13.5" customHeight="1" thickBot="1">
      <c r="A101" s="64" t="s">
        <v>133</v>
      </c>
      <c r="B101" s="64"/>
      <c r="C101" s="64"/>
      <c r="D101" s="64"/>
      <c r="E101" s="64" t="s">
        <v>136</v>
      </c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11">
        <f>SUM(AA100)</f>
        <v>50000</v>
      </c>
      <c r="AB101" s="11">
        <f>SUM(AB100)</f>
        <v>0</v>
      </c>
    </row>
    <row r="102" spans="1:28" ht="12.75">
      <c r="A102" s="78" t="s">
        <v>137</v>
      </c>
      <c r="B102" s="78"/>
      <c r="C102" s="78"/>
      <c r="D102" s="78"/>
      <c r="E102" s="86" t="s">
        <v>138</v>
      </c>
      <c r="F102" s="86"/>
      <c r="G102" s="86"/>
      <c r="H102" s="78" t="s">
        <v>139</v>
      </c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12"/>
      <c r="AB102" s="54">
        <v>50000</v>
      </c>
    </row>
    <row r="103" spans="1:28" ht="13.5" thickBot="1">
      <c r="A103" s="64" t="s">
        <v>137</v>
      </c>
      <c r="B103" s="64"/>
      <c r="C103" s="64"/>
      <c r="D103" s="64"/>
      <c r="E103" s="64" t="s">
        <v>140</v>
      </c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11">
        <f>SUM(AA102)</f>
        <v>0</v>
      </c>
      <c r="AB103" s="11">
        <f>SUM(AB102)</f>
        <v>50000</v>
      </c>
    </row>
    <row r="104" spans="1:28" ht="12.75">
      <c r="A104" s="78" t="s">
        <v>141</v>
      </c>
      <c r="B104" s="78"/>
      <c r="C104" s="78"/>
      <c r="D104" s="78"/>
      <c r="E104" s="86" t="s">
        <v>82</v>
      </c>
      <c r="F104" s="86"/>
      <c r="G104" s="86"/>
      <c r="H104" s="78" t="s">
        <v>83</v>
      </c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12"/>
      <c r="AB104" s="46"/>
    </row>
    <row r="105" spans="1:28" ht="13.5" thickBot="1">
      <c r="A105" s="64" t="s">
        <v>141</v>
      </c>
      <c r="B105" s="64"/>
      <c r="C105" s="64"/>
      <c r="D105" s="64"/>
      <c r="E105" s="64" t="s">
        <v>142</v>
      </c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11">
        <f>SUM(AA104)</f>
        <v>0</v>
      </c>
      <c r="AB105" s="47"/>
    </row>
    <row r="106" spans="1:28" ht="12.75" customHeight="1">
      <c r="A106" s="78" t="s">
        <v>143</v>
      </c>
      <c r="B106" s="78"/>
      <c r="C106" s="78"/>
      <c r="D106" s="78"/>
      <c r="E106" s="86" t="s">
        <v>98</v>
      </c>
      <c r="F106" s="86"/>
      <c r="G106" s="86"/>
      <c r="H106" s="78" t="s">
        <v>99</v>
      </c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12"/>
      <c r="AB106" s="46"/>
    </row>
    <row r="107" spans="1:28" ht="12.75">
      <c r="A107" s="65" t="s">
        <v>143</v>
      </c>
      <c r="B107" s="65"/>
      <c r="C107" s="65"/>
      <c r="D107" s="65"/>
      <c r="E107" s="66" t="s">
        <v>88</v>
      </c>
      <c r="F107" s="66"/>
      <c r="G107" s="66"/>
      <c r="H107" s="65" t="s">
        <v>89</v>
      </c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9"/>
      <c r="AB107" s="46"/>
    </row>
    <row r="108" spans="1:28" ht="12.75" customHeight="1">
      <c r="A108" s="65" t="s">
        <v>143</v>
      </c>
      <c r="B108" s="65"/>
      <c r="C108" s="65"/>
      <c r="D108" s="65"/>
      <c r="E108" s="66" t="s">
        <v>120</v>
      </c>
      <c r="F108" s="66"/>
      <c r="G108" s="66"/>
      <c r="H108" s="65" t="s">
        <v>121</v>
      </c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9">
        <v>1770</v>
      </c>
      <c r="AB108" s="46">
        <v>3000</v>
      </c>
    </row>
    <row r="109" spans="1:28" ht="12.75">
      <c r="A109" s="65" t="s">
        <v>143</v>
      </c>
      <c r="B109" s="65"/>
      <c r="C109" s="65"/>
      <c r="D109" s="65"/>
      <c r="E109" s="66" t="s">
        <v>144</v>
      </c>
      <c r="F109" s="66"/>
      <c r="G109" s="66"/>
      <c r="H109" s="65" t="s">
        <v>145</v>
      </c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9"/>
      <c r="AB109" s="46"/>
    </row>
    <row r="110" spans="1:28" ht="13.5" customHeight="1" thickBot="1">
      <c r="A110" s="87" t="s">
        <v>143</v>
      </c>
      <c r="B110" s="87"/>
      <c r="C110" s="87"/>
      <c r="D110" s="87"/>
      <c r="E110" s="87" t="s">
        <v>146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43">
        <f>SUM(AA106:AA109)</f>
        <v>1770</v>
      </c>
      <c r="AB110" s="11">
        <f>SUM(AB106:AB109)</f>
        <v>3000</v>
      </c>
    </row>
    <row r="111" spans="1:28" ht="13.5" customHeight="1">
      <c r="A111" s="109" t="s">
        <v>147</v>
      </c>
      <c r="B111" s="109"/>
      <c r="C111" s="109"/>
      <c r="D111" s="109"/>
      <c r="E111" s="110" t="s">
        <v>123</v>
      </c>
      <c r="F111" s="110"/>
      <c r="G111" s="110"/>
      <c r="H111" s="109" t="s">
        <v>124</v>
      </c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56"/>
      <c r="AB111" s="54">
        <v>9000</v>
      </c>
    </row>
    <row r="112" spans="1:28" ht="12.75">
      <c r="A112" s="88" t="s">
        <v>147</v>
      </c>
      <c r="B112" s="88"/>
      <c r="C112" s="88"/>
      <c r="D112" s="88"/>
      <c r="E112" s="89" t="s">
        <v>86</v>
      </c>
      <c r="F112" s="89"/>
      <c r="G112" s="89"/>
      <c r="H112" s="88" t="s">
        <v>87</v>
      </c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14">
        <v>5000</v>
      </c>
      <c r="AB112" s="54">
        <v>5000</v>
      </c>
    </row>
    <row r="113" spans="1:28" ht="12.75">
      <c r="A113" s="65" t="s">
        <v>147</v>
      </c>
      <c r="B113" s="65"/>
      <c r="C113" s="65"/>
      <c r="D113" s="65"/>
      <c r="E113" s="66" t="s">
        <v>148</v>
      </c>
      <c r="F113" s="66"/>
      <c r="G113" s="66"/>
      <c r="H113" s="65" t="s">
        <v>149</v>
      </c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9"/>
      <c r="AB113" s="46"/>
    </row>
    <row r="114" spans="1:28" ht="12.75">
      <c r="A114" s="65" t="s">
        <v>147</v>
      </c>
      <c r="B114" s="65"/>
      <c r="C114" s="65"/>
      <c r="D114" s="65"/>
      <c r="E114" s="66" t="s">
        <v>88</v>
      </c>
      <c r="F114" s="66"/>
      <c r="G114" s="66"/>
      <c r="H114" s="65" t="s">
        <v>89</v>
      </c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9"/>
      <c r="AB114" s="46"/>
    </row>
    <row r="115" spans="1:28" ht="12.75">
      <c r="A115" s="65" t="s">
        <v>147</v>
      </c>
      <c r="B115" s="65"/>
      <c r="C115" s="65"/>
      <c r="D115" s="65"/>
      <c r="E115" s="66" t="s">
        <v>150</v>
      </c>
      <c r="F115" s="66"/>
      <c r="G115" s="66"/>
      <c r="H115" s="65" t="s">
        <v>151</v>
      </c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9"/>
      <c r="AB115" s="46"/>
    </row>
    <row r="116" spans="1:28" ht="13.5" thickBot="1">
      <c r="A116" s="64" t="s">
        <v>147</v>
      </c>
      <c r="B116" s="64"/>
      <c r="C116" s="64"/>
      <c r="D116" s="64"/>
      <c r="E116" s="64" t="s">
        <v>152</v>
      </c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11">
        <f>SUM(AA112:AA115)</f>
        <v>5000</v>
      </c>
      <c r="AB116" s="11">
        <f>SUM(AB111:AB115)</f>
        <v>14000</v>
      </c>
    </row>
    <row r="117" spans="1:28" ht="12.75">
      <c r="A117" s="78" t="s">
        <v>153</v>
      </c>
      <c r="B117" s="78"/>
      <c r="C117" s="78"/>
      <c r="D117" s="78"/>
      <c r="E117" s="86" t="s">
        <v>154</v>
      </c>
      <c r="F117" s="86"/>
      <c r="G117" s="86"/>
      <c r="H117" s="78" t="s">
        <v>155</v>
      </c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12">
        <v>3000</v>
      </c>
      <c r="AB117" s="54">
        <v>1500</v>
      </c>
    </row>
    <row r="118" spans="1:28" ht="13.5" thickBot="1">
      <c r="A118" s="64" t="s">
        <v>153</v>
      </c>
      <c r="B118" s="64"/>
      <c r="C118" s="64"/>
      <c r="D118" s="64"/>
      <c r="E118" s="64" t="s">
        <v>156</v>
      </c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11">
        <f>SUM(AA117)</f>
        <v>3000</v>
      </c>
      <c r="AB118" s="47"/>
    </row>
    <row r="119" spans="1:28" ht="12.75" customHeight="1">
      <c r="A119" s="78" t="s">
        <v>157</v>
      </c>
      <c r="B119" s="78"/>
      <c r="C119" s="78"/>
      <c r="D119" s="78"/>
      <c r="E119" s="86" t="s">
        <v>123</v>
      </c>
      <c r="F119" s="86"/>
      <c r="G119" s="86"/>
      <c r="H119" s="78" t="s">
        <v>124</v>
      </c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12">
        <v>4000</v>
      </c>
      <c r="AB119" s="46">
        <v>4000</v>
      </c>
    </row>
    <row r="120" spans="1:28" ht="12.75" customHeight="1">
      <c r="A120" s="65" t="s">
        <v>157</v>
      </c>
      <c r="B120" s="65"/>
      <c r="C120" s="65"/>
      <c r="D120" s="65"/>
      <c r="E120" s="66" t="s">
        <v>86</v>
      </c>
      <c r="F120" s="66"/>
      <c r="G120" s="66"/>
      <c r="H120" s="65" t="s">
        <v>87</v>
      </c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9">
        <v>5000</v>
      </c>
      <c r="AB120" s="46"/>
    </row>
    <row r="121" spans="1:28" ht="12.75" customHeight="1">
      <c r="A121" s="65" t="s">
        <v>157</v>
      </c>
      <c r="B121" s="65"/>
      <c r="C121" s="65"/>
      <c r="D121" s="65"/>
      <c r="E121" s="66" t="s">
        <v>129</v>
      </c>
      <c r="F121" s="66"/>
      <c r="G121" s="66"/>
      <c r="H121" s="65" t="s">
        <v>130</v>
      </c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9">
        <v>75000</v>
      </c>
      <c r="AB121" s="46">
        <v>90000</v>
      </c>
    </row>
    <row r="122" spans="1:28" ht="12.75">
      <c r="A122" s="65" t="s">
        <v>157</v>
      </c>
      <c r="B122" s="65"/>
      <c r="C122" s="65"/>
      <c r="D122" s="65"/>
      <c r="E122" s="66" t="s">
        <v>82</v>
      </c>
      <c r="F122" s="66"/>
      <c r="G122" s="66"/>
      <c r="H122" s="65" t="s">
        <v>83</v>
      </c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9">
        <v>20000</v>
      </c>
      <c r="AB122" s="46"/>
    </row>
    <row r="123" spans="1:28" ht="13.5" customHeight="1" thickBot="1">
      <c r="A123" s="64" t="s">
        <v>157</v>
      </c>
      <c r="B123" s="64"/>
      <c r="C123" s="64"/>
      <c r="D123" s="64"/>
      <c r="E123" s="64" t="s">
        <v>158</v>
      </c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11">
        <f>SUM(AA119:AA122)</f>
        <v>104000</v>
      </c>
      <c r="AB123" s="11">
        <f>SUM(AB119:AB122)</f>
        <v>94000</v>
      </c>
    </row>
    <row r="124" spans="1:28" ht="12.75" customHeight="1">
      <c r="A124" s="78" t="s">
        <v>51</v>
      </c>
      <c r="B124" s="78"/>
      <c r="C124" s="78"/>
      <c r="D124" s="78"/>
      <c r="E124" s="86" t="s">
        <v>86</v>
      </c>
      <c r="F124" s="86"/>
      <c r="G124" s="86"/>
      <c r="H124" s="78" t="s">
        <v>87</v>
      </c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12">
        <v>5000</v>
      </c>
      <c r="AB124" s="46"/>
    </row>
    <row r="125" spans="1:28" ht="12.75" customHeight="1">
      <c r="A125" s="65" t="s">
        <v>51</v>
      </c>
      <c r="B125" s="65"/>
      <c r="C125" s="65"/>
      <c r="D125" s="65"/>
      <c r="E125" s="66" t="s">
        <v>127</v>
      </c>
      <c r="F125" s="66"/>
      <c r="G125" s="66"/>
      <c r="H125" s="65" t="s">
        <v>128</v>
      </c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9">
        <v>1000</v>
      </c>
      <c r="AB125" s="46">
        <v>1500</v>
      </c>
    </row>
    <row r="126" spans="1:28" ht="12.75" customHeight="1">
      <c r="A126" s="65" t="s">
        <v>51</v>
      </c>
      <c r="B126" s="65"/>
      <c r="C126" s="65"/>
      <c r="D126" s="65"/>
      <c r="E126" s="66" t="s">
        <v>88</v>
      </c>
      <c r="F126" s="66"/>
      <c r="G126" s="66"/>
      <c r="H126" s="65" t="s">
        <v>89</v>
      </c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9"/>
      <c r="AB126" s="46">
        <v>15000</v>
      </c>
    </row>
    <row r="127" spans="1:28" ht="12.75">
      <c r="A127" s="65" t="s">
        <v>51</v>
      </c>
      <c r="B127" s="65"/>
      <c r="C127" s="65"/>
      <c r="D127" s="65"/>
      <c r="E127" s="66" t="s">
        <v>82</v>
      </c>
      <c r="F127" s="66"/>
      <c r="G127" s="66"/>
      <c r="H127" s="65" t="s">
        <v>83</v>
      </c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9">
        <v>15000</v>
      </c>
      <c r="AB127" s="46"/>
    </row>
    <row r="128" spans="1:28" ht="12.75" customHeight="1">
      <c r="A128" s="65" t="s">
        <v>51</v>
      </c>
      <c r="B128" s="65"/>
      <c r="C128" s="65"/>
      <c r="D128" s="65"/>
      <c r="E128" s="66" t="s">
        <v>159</v>
      </c>
      <c r="F128" s="66"/>
      <c r="G128" s="66"/>
      <c r="H128" s="65" t="s">
        <v>160</v>
      </c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9"/>
      <c r="AB128" s="46"/>
    </row>
    <row r="129" spans="1:28" ht="13.5" customHeight="1" thickBot="1">
      <c r="A129" s="64" t="s">
        <v>51</v>
      </c>
      <c r="B129" s="64"/>
      <c r="C129" s="64"/>
      <c r="D129" s="64"/>
      <c r="E129" s="64" t="s">
        <v>54</v>
      </c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11">
        <f>SUM(AA124:AA128)</f>
        <v>21000</v>
      </c>
      <c r="AB129" s="11">
        <f>SUM(AB124:AB128)</f>
        <v>16500</v>
      </c>
    </row>
    <row r="130" spans="1:28" ht="12.75" customHeight="1">
      <c r="A130" s="78" t="s">
        <v>161</v>
      </c>
      <c r="B130" s="78"/>
      <c r="C130" s="78"/>
      <c r="D130" s="78"/>
      <c r="E130" s="86" t="s">
        <v>88</v>
      </c>
      <c r="F130" s="86"/>
      <c r="G130" s="86"/>
      <c r="H130" s="78" t="s">
        <v>89</v>
      </c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12">
        <v>70000</v>
      </c>
      <c r="AB130" s="46">
        <v>70000</v>
      </c>
    </row>
    <row r="131" spans="1:28" ht="13.5" customHeight="1" thickBot="1">
      <c r="A131" s="64" t="s">
        <v>161</v>
      </c>
      <c r="B131" s="64"/>
      <c r="C131" s="64"/>
      <c r="D131" s="64"/>
      <c r="E131" s="64" t="s">
        <v>162</v>
      </c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11">
        <f>SUM(AA130)</f>
        <v>70000</v>
      </c>
      <c r="AB131" s="11">
        <f>SUM(AB130)</f>
        <v>70000</v>
      </c>
    </row>
    <row r="132" spans="1:28" ht="12.75">
      <c r="A132" s="78" t="s">
        <v>55</v>
      </c>
      <c r="B132" s="78"/>
      <c r="C132" s="78"/>
      <c r="D132" s="78"/>
      <c r="E132" s="86" t="s">
        <v>125</v>
      </c>
      <c r="F132" s="86"/>
      <c r="G132" s="86"/>
      <c r="H132" s="78" t="s">
        <v>126</v>
      </c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12"/>
      <c r="AB132" s="46"/>
    </row>
    <row r="133" spans="1:28" ht="12.75">
      <c r="A133" s="65" t="s">
        <v>55</v>
      </c>
      <c r="B133" s="65"/>
      <c r="C133" s="65"/>
      <c r="D133" s="65"/>
      <c r="E133" s="66" t="s">
        <v>88</v>
      </c>
      <c r="F133" s="66"/>
      <c r="G133" s="66"/>
      <c r="H133" s="65" t="s">
        <v>89</v>
      </c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9">
        <v>1200</v>
      </c>
      <c r="AB133" s="46"/>
    </row>
    <row r="134" spans="1:28" ht="12.75">
      <c r="A134" s="65" t="s">
        <v>55</v>
      </c>
      <c r="B134" s="65"/>
      <c r="C134" s="65"/>
      <c r="D134" s="65"/>
      <c r="E134" s="66" t="s">
        <v>154</v>
      </c>
      <c r="F134" s="66"/>
      <c r="G134" s="66"/>
      <c r="H134" s="65" t="s">
        <v>155</v>
      </c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9"/>
      <c r="AB134" s="46"/>
    </row>
    <row r="135" spans="1:28" ht="12.75">
      <c r="A135" s="65" t="s">
        <v>55</v>
      </c>
      <c r="B135" s="65"/>
      <c r="C135" s="65"/>
      <c r="D135" s="65"/>
      <c r="E135" s="66" t="s">
        <v>163</v>
      </c>
      <c r="F135" s="66"/>
      <c r="G135" s="66"/>
      <c r="H135" s="65" t="s">
        <v>164</v>
      </c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9"/>
      <c r="AB135" s="46"/>
    </row>
    <row r="136" spans="1:28" ht="12.75">
      <c r="A136" s="65" t="s">
        <v>55</v>
      </c>
      <c r="B136" s="65"/>
      <c r="C136" s="65"/>
      <c r="D136" s="65"/>
      <c r="E136" s="66" t="s">
        <v>165</v>
      </c>
      <c r="F136" s="66"/>
      <c r="G136" s="66"/>
      <c r="H136" s="65" t="s">
        <v>166</v>
      </c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9"/>
      <c r="AB136" s="46"/>
    </row>
    <row r="137" spans="1:28" ht="13.5" thickBot="1">
      <c r="A137" s="64" t="s">
        <v>55</v>
      </c>
      <c r="B137" s="64"/>
      <c r="C137" s="64"/>
      <c r="D137" s="64"/>
      <c r="E137" s="64" t="s">
        <v>60</v>
      </c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11">
        <f>SUM(AA132:AA136)</f>
        <v>1200</v>
      </c>
      <c r="AB137" s="11">
        <f>SUM(AB132:AB136)</f>
        <v>0</v>
      </c>
    </row>
    <row r="138" spans="1:28" ht="12.75">
      <c r="A138" s="78" t="s">
        <v>167</v>
      </c>
      <c r="B138" s="78"/>
      <c r="C138" s="78"/>
      <c r="D138" s="78"/>
      <c r="E138" s="86" t="s">
        <v>88</v>
      </c>
      <c r="F138" s="86"/>
      <c r="G138" s="86"/>
      <c r="H138" s="78" t="s">
        <v>89</v>
      </c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12">
        <v>7500</v>
      </c>
      <c r="AB138" s="46">
        <v>15000</v>
      </c>
    </row>
    <row r="139" spans="1:28" ht="13.5" thickBot="1">
      <c r="A139" s="64" t="s">
        <v>167</v>
      </c>
      <c r="B139" s="64"/>
      <c r="C139" s="64"/>
      <c r="D139" s="64"/>
      <c r="E139" s="64" t="s">
        <v>168</v>
      </c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11">
        <f>SUM(AA138)</f>
        <v>7500</v>
      </c>
      <c r="AB139" s="11">
        <f>SUM(AB138)</f>
        <v>15000</v>
      </c>
    </row>
    <row r="140" spans="1:28" ht="12.75" customHeight="1">
      <c r="A140" s="78" t="s">
        <v>61</v>
      </c>
      <c r="B140" s="78"/>
      <c r="C140" s="78"/>
      <c r="D140" s="78"/>
      <c r="E140" s="86" t="s">
        <v>88</v>
      </c>
      <c r="F140" s="86"/>
      <c r="G140" s="86"/>
      <c r="H140" s="78" t="s">
        <v>89</v>
      </c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12">
        <v>105000</v>
      </c>
      <c r="AB140" s="46">
        <v>150000</v>
      </c>
    </row>
    <row r="141" spans="1:28" ht="13.5" customHeight="1" thickBot="1">
      <c r="A141" s="64" t="s">
        <v>61</v>
      </c>
      <c r="B141" s="64"/>
      <c r="C141" s="64"/>
      <c r="D141" s="64"/>
      <c r="E141" s="64" t="s">
        <v>64</v>
      </c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11">
        <f>SUM(AA140)</f>
        <v>105000</v>
      </c>
      <c r="AB141" s="11">
        <f>SUM(AB140)</f>
        <v>150000</v>
      </c>
    </row>
    <row r="142" spans="1:28" ht="12.75" customHeight="1">
      <c r="A142" s="78" t="s">
        <v>65</v>
      </c>
      <c r="B142" s="78"/>
      <c r="C142" s="78"/>
      <c r="D142" s="78"/>
      <c r="E142" s="86" t="s">
        <v>88</v>
      </c>
      <c r="F142" s="86"/>
      <c r="G142" s="86"/>
      <c r="H142" s="78" t="s">
        <v>89</v>
      </c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12">
        <v>60000</v>
      </c>
      <c r="AB142" s="46">
        <v>80000</v>
      </c>
    </row>
    <row r="143" spans="1:28" ht="13.5" customHeight="1" thickBot="1">
      <c r="A143" s="64" t="s">
        <v>65</v>
      </c>
      <c r="B143" s="64"/>
      <c r="C143" s="64"/>
      <c r="D143" s="64"/>
      <c r="E143" s="64" t="s">
        <v>68</v>
      </c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11">
        <f>SUM(AA142)</f>
        <v>60000</v>
      </c>
      <c r="AB143" s="11">
        <f>SUM(AB142)</f>
        <v>80000</v>
      </c>
    </row>
    <row r="144" spans="1:28" ht="12.75">
      <c r="A144" s="78" t="s">
        <v>169</v>
      </c>
      <c r="B144" s="78"/>
      <c r="C144" s="78"/>
      <c r="D144" s="78"/>
      <c r="E144" s="86" t="s">
        <v>170</v>
      </c>
      <c r="F144" s="86"/>
      <c r="G144" s="86"/>
      <c r="H144" s="78" t="s">
        <v>171</v>
      </c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12"/>
      <c r="AB144" s="46"/>
    </row>
    <row r="145" spans="1:28" ht="12.75" customHeight="1">
      <c r="A145" s="65" t="s">
        <v>169</v>
      </c>
      <c r="B145" s="65"/>
      <c r="C145" s="65"/>
      <c r="D145" s="65"/>
      <c r="E145" s="66" t="s">
        <v>123</v>
      </c>
      <c r="F145" s="66"/>
      <c r="G145" s="66"/>
      <c r="H145" s="65" t="s">
        <v>124</v>
      </c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9"/>
      <c r="AB145" s="54">
        <v>17000</v>
      </c>
    </row>
    <row r="146" spans="1:28" ht="12.75">
      <c r="A146" s="65" t="s">
        <v>169</v>
      </c>
      <c r="B146" s="65"/>
      <c r="C146" s="65"/>
      <c r="D146" s="65"/>
      <c r="E146" s="66" t="s">
        <v>172</v>
      </c>
      <c r="F146" s="66"/>
      <c r="G146" s="66"/>
      <c r="H146" s="65" t="s">
        <v>173</v>
      </c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9"/>
      <c r="AB146" s="46"/>
    </row>
    <row r="147" spans="1:28" ht="12.75">
      <c r="A147" s="65" t="s">
        <v>169</v>
      </c>
      <c r="B147" s="65"/>
      <c r="C147" s="65"/>
      <c r="D147" s="65"/>
      <c r="E147" s="66" t="s">
        <v>174</v>
      </c>
      <c r="F147" s="66"/>
      <c r="G147" s="66"/>
      <c r="H147" s="65" t="s">
        <v>175</v>
      </c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9"/>
      <c r="AB147" s="46"/>
    </row>
    <row r="148" spans="1:28" ht="12.75" customHeight="1">
      <c r="A148" s="65" t="s">
        <v>169</v>
      </c>
      <c r="B148" s="65"/>
      <c r="C148" s="65"/>
      <c r="D148" s="65"/>
      <c r="E148" s="66" t="s">
        <v>86</v>
      </c>
      <c r="F148" s="66"/>
      <c r="G148" s="66"/>
      <c r="H148" s="65" t="s">
        <v>87</v>
      </c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9"/>
      <c r="AB148" s="54">
        <v>30000</v>
      </c>
    </row>
    <row r="149" spans="1:28" ht="12.75" customHeight="1">
      <c r="A149" s="65" t="s">
        <v>169</v>
      </c>
      <c r="B149" s="65"/>
      <c r="C149" s="65"/>
      <c r="D149" s="65"/>
      <c r="E149" s="66" t="s">
        <v>176</v>
      </c>
      <c r="F149" s="66"/>
      <c r="G149" s="66"/>
      <c r="H149" s="65" t="s">
        <v>177</v>
      </c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9">
        <v>8000</v>
      </c>
      <c r="AB149" s="46">
        <v>18000</v>
      </c>
    </row>
    <row r="150" spans="1:28" ht="12.75" customHeight="1">
      <c r="A150" s="65" t="s">
        <v>169</v>
      </c>
      <c r="B150" s="65"/>
      <c r="C150" s="65"/>
      <c r="D150" s="65"/>
      <c r="E150" s="66" t="s">
        <v>88</v>
      </c>
      <c r="F150" s="66"/>
      <c r="G150" s="66"/>
      <c r="H150" s="65" t="s">
        <v>89</v>
      </c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9">
        <v>22000</v>
      </c>
      <c r="AB150" s="46">
        <v>22000</v>
      </c>
    </row>
    <row r="151" spans="1:28" ht="12.75">
      <c r="A151" s="65" t="s">
        <v>169</v>
      </c>
      <c r="B151" s="65"/>
      <c r="C151" s="65"/>
      <c r="D151" s="65"/>
      <c r="E151" s="66" t="s">
        <v>178</v>
      </c>
      <c r="F151" s="66"/>
      <c r="G151" s="66"/>
      <c r="H151" s="65" t="s">
        <v>179</v>
      </c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9"/>
      <c r="AB151" s="46"/>
    </row>
    <row r="152" spans="1:28" ht="13.5" customHeight="1" thickBot="1">
      <c r="A152" s="64" t="s">
        <v>169</v>
      </c>
      <c r="B152" s="64"/>
      <c r="C152" s="64"/>
      <c r="D152" s="64"/>
      <c r="E152" s="64" t="s">
        <v>180</v>
      </c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11">
        <f>SUM(AA144:AA151)</f>
        <v>30000</v>
      </c>
      <c r="AB152" s="11">
        <f>SUM(AB144:AB151)</f>
        <v>87000</v>
      </c>
    </row>
    <row r="153" spans="1:28" ht="12.75" customHeight="1">
      <c r="A153" s="78" t="s">
        <v>181</v>
      </c>
      <c r="B153" s="78"/>
      <c r="C153" s="78"/>
      <c r="D153" s="78"/>
      <c r="E153" s="86" t="s">
        <v>182</v>
      </c>
      <c r="F153" s="86"/>
      <c r="G153" s="86"/>
      <c r="H153" s="78" t="s">
        <v>183</v>
      </c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12">
        <v>32000</v>
      </c>
      <c r="AB153" s="46">
        <v>29550</v>
      </c>
    </row>
    <row r="154" spans="1:28" ht="13.5" customHeight="1" thickBot="1">
      <c r="A154" s="64" t="s">
        <v>181</v>
      </c>
      <c r="B154" s="64"/>
      <c r="C154" s="64"/>
      <c r="D154" s="64"/>
      <c r="E154" s="64" t="s">
        <v>184</v>
      </c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11">
        <f>SUM(AA153)</f>
        <v>32000</v>
      </c>
      <c r="AB154" s="11">
        <f>SUM(AB153)</f>
        <v>29550</v>
      </c>
    </row>
    <row r="155" spans="1:28" ht="12.75" customHeight="1">
      <c r="A155" s="78" t="s">
        <v>69</v>
      </c>
      <c r="B155" s="78"/>
      <c r="C155" s="78"/>
      <c r="D155" s="78"/>
      <c r="E155" s="86" t="s">
        <v>185</v>
      </c>
      <c r="F155" s="86"/>
      <c r="G155" s="86"/>
      <c r="H155" s="78" t="s">
        <v>186</v>
      </c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12">
        <v>16000</v>
      </c>
      <c r="AB155" s="46"/>
    </row>
    <row r="156" spans="1:28" ht="12.75">
      <c r="A156" s="65" t="s">
        <v>69</v>
      </c>
      <c r="B156" s="65"/>
      <c r="C156" s="65"/>
      <c r="D156" s="65"/>
      <c r="E156" s="66" t="s">
        <v>125</v>
      </c>
      <c r="F156" s="66"/>
      <c r="G156" s="66"/>
      <c r="H156" s="65" t="s">
        <v>126</v>
      </c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9"/>
      <c r="AB156" s="46"/>
    </row>
    <row r="157" spans="1:28" ht="12.75" customHeight="1">
      <c r="A157" s="65" t="s">
        <v>69</v>
      </c>
      <c r="B157" s="65"/>
      <c r="C157" s="65"/>
      <c r="D157" s="65"/>
      <c r="E157" s="66" t="s">
        <v>86</v>
      </c>
      <c r="F157" s="66"/>
      <c r="G157" s="66"/>
      <c r="H157" s="65" t="s">
        <v>87</v>
      </c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9">
        <v>5000</v>
      </c>
      <c r="AB157" s="46">
        <v>5000</v>
      </c>
    </row>
    <row r="158" spans="1:28" ht="12.75" customHeight="1">
      <c r="A158" s="65" t="s">
        <v>69</v>
      </c>
      <c r="B158" s="65"/>
      <c r="C158" s="65"/>
      <c r="D158" s="65"/>
      <c r="E158" s="66" t="s">
        <v>129</v>
      </c>
      <c r="F158" s="66"/>
      <c r="G158" s="66"/>
      <c r="H158" s="65" t="s">
        <v>130</v>
      </c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9">
        <v>25000</v>
      </c>
      <c r="AB158" s="46">
        <v>35000</v>
      </c>
    </row>
    <row r="159" spans="1:28" ht="12.75" customHeight="1">
      <c r="A159" s="65" t="s">
        <v>69</v>
      </c>
      <c r="B159" s="65"/>
      <c r="C159" s="65"/>
      <c r="D159" s="65"/>
      <c r="E159" s="66" t="s">
        <v>176</v>
      </c>
      <c r="F159" s="66"/>
      <c r="G159" s="66"/>
      <c r="H159" s="65" t="s">
        <v>177</v>
      </c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9">
        <v>3500</v>
      </c>
      <c r="AB159" s="46">
        <v>8000</v>
      </c>
    </row>
    <row r="160" spans="1:28" ht="12.75" customHeight="1">
      <c r="A160" s="65" t="s">
        <v>69</v>
      </c>
      <c r="B160" s="65"/>
      <c r="C160" s="65"/>
      <c r="D160" s="65"/>
      <c r="E160" s="66" t="s">
        <v>187</v>
      </c>
      <c r="F160" s="66"/>
      <c r="G160" s="66"/>
      <c r="H160" s="65" t="s">
        <v>188</v>
      </c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9">
        <v>5000</v>
      </c>
      <c r="AB160" s="46">
        <v>5000</v>
      </c>
    </row>
    <row r="161" spans="1:28" ht="12.75" customHeight="1">
      <c r="A161" s="65" t="s">
        <v>69</v>
      </c>
      <c r="B161" s="65"/>
      <c r="C161" s="65"/>
      <c r="D161" s="65"/>
      <c r="E161" s="66" t="s">
        <v>189</v>
      </c>
      <c r="F161" s="66"/>
      <c r="G161" s="66"/>
      <c r="H161" s="65" t="s">
        <v>190</v>
      </c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9">
        <v>2000</v>
      </c>
      <c r="AB161" s="46">
        <v>1000</v>
      </c>
    </row>
    <row r="162" spans="1:28" ht="12.75" customHeight="1">
      <c r="A162" s="65" t="s">
        <v>69</v>
      </c>
      <c r="B162" s="65"/>
      <c r="C162" s="65"/>
      <c r="D162" s="65"/>
      <c r="E162" s="66" t="s">
        <v>88</v>
      </c>
      <c r="F162" s="66"/>
      <c r="G162" s="66"/>
      <c r="H162" s="65" t="s">
        <v>89</v>
      </c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9">
        <v>3000</v>
      </c>
      <c r="AB162" s="46">
        <v>5000</v>
      </c>
    </row>
    <row r="163" spans="1:28" ht="12.75" customHeight="1">
      <c r="A163" s="65" t="s">
        <v>69</v>
      </c>
      <c r="B163" s="65"/>
      <c r="C163" s="65"/>
      <c r="D163" s="65"/>
      <c r="E163" s="66" t="s">
        <v>116</v>
      </c>
      <c r="F163" s="66"/>
      <c r="G163" s="66"/>
      <c r="H163" s="65" t="s">
        <v>117</v>
      </c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9">
        <v>2000</v>
      </c>
      <c r="AB163" s="46">
        <v>2000</v>
      </c>
    </row>
    <row r="164" spans="1:28" ht="12.75">
      <c r="A164" s="65" t="s">
        <v>69</v>
      </c>
      <c r="B164" s="65"/>
      <c r="C164" s="65"/>
      <c r="D164" s="65"/>
      <c r="E164" s="66" t="s">
        <v>120</v>
      </c>
      <c r="F164" s="66"/>
      <c r="G164" s="66"/>
      <c r="H164" s="65" t="s">
        <v>121</v>
      </c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9"/>
      <c r="AB164" s="46"/>
    </row>
    <row r="165" spans="1:28" ht="13.5" customHeight="1" thickBot="1">
      <c r="A165" s="64" t="s">
        <v>69</v>
      </c>
      <c r="B165" s="64"/>
      <c r="C165" s="64"/>
      <c r="D165" s="64"/>
      <c r="E165" s="64" t="s">
        <v>70</v>
      </c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11">
        <f>SUM(AA155:AA164)</f>
        <v>61500</v>
      </c>
      <c r="AB165" s="11">
        <f>SUM(AB155:AB164)</f>
        <v>61000</v>
      </c>
    </row>
    <row r="166" spans="1:28" ht="12.75" customHeight="1">
      <c r="A166" s="78" t="s">
        <v>191</v>
      </c>
      <c r="B166" s="78"/>
      <c r="C166" s="78"/>
      <c r="D166" s="78"/>
      <c r="E166" s="86" t="s">
        <v>192</v>
      </c>
      <c r="F166" s="86"/>
      <c r="G166" s="86"/>
      <c r="H166" s="78" t="s">
        <v>193</v>
      </c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12">
        <v>227000</v>
      </c>
      <c r="AB166" s="46">
        <v>227000</v>
      </c>
    </row>
    <row r="167" spans="1:28" ht="12.75" customHeight="1">
      <c r="A167" s="65" t="s">
        <v>191</v>
      </c>
      <c r="B167" s="65"/>
      <c r="C167" s="65"/>
      <c r="D167" s="65"/>
      <c r="E167" s="66" t="s">
        <v>174</v>
      </c>
      <c r="F167" s="66"/>
      <c r="G167" s="66"/>
      <c r="H167" s="65" t="s">
        <v>175</v>
      </c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9">
        <v>20500</v>
      </c>
      <c r="AB167" s="46">
        <v>20500</v>
      </c>
    </row>
    <row r="168" spans="1:28" ht="13.5" customHeight="1" thickBot="1">
      <c r="A168" s="64" t="s">
        <v>191</v>
      </c>
      <c r="B168" s="64"/>
      <c r="C168" s="64"/>
      <c r="D168" s="64"/>
      <c r="E168" s="64" t="s">
        <v>194</v>
      </c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11">
        <f>SUM(AA166:AA167)</f>
        <v>247500</v>
      </c>
      <c r="AB168" s="11">
        <f>SUM(AB166:AB167)</f>
        <v>247500</v>
      </c>
    </row>
    <row r="169" spans="1:28" ht="12.75" customHeight="1">
      <c r="A169" s="78" t="s">
        <v>71</v>
      </c>
      <c r="B169" s="78"/>
      <c r="C169" s="78"/>
      <c r="D169" s="78"/>
      <c r="E169" s="86" t="s">
        <v>170</v>
      </c>
      <c r="F169" s="86"/>
      <c r="G169" s="86"/>
      <c r="H169" s="78" t="s">
        <v>171</v>
      </c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12">
        <v>232000</v>
      </c>
      <c r="AB169" s="57">
        <v>170000</v>
      </c>
    </row>
    <row r="170" spans="1:28" ht="12.75" customHeight="1">
      <c r="A170" s="65" t="s">
        <v>71</v>
      </c>
      <c r="B170" s="65"/>
      <c r="C170" s="65"/>
      <c r="D170" s="65"/>
      <c r="E170" s="66" t="s">
        <v>123</v>
      </c>
      <c r="F170" s="66"/>
      <c r="G170" s="66"/>
      <c r="H170" s="65" t="s">
        <v>124</v>
      </c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9">
        <v>20000</v>
      </c>
      <c r="AB170" s="57">
        <v>20000</v>
      </c>
    </row>
    <row r="171" spans="1:28" ht="12.75" customHeight="1">
      <c r="A171" s="65" t="s">
        <v>71</v>
      </c>
      <c r="B171" s="65"/>
      <c r="C171" s="65"/>
      <c r="D171" s="65"/>
      <c r="E171" s="66" t="s">
        <v>172</v>
      </c>
      <c r="F171" s="66"/>
      <c r="G171" s="66"/>
      <c r="H171" s="65" t="s">
        <v>173</v>
      </c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9">
        <v>50000</v>
      </c>
      <c r="AB171" s="57">
        <v>41000</v>
      </c>
    </row>
    <row r="172" spans="1:28" ht="12.75" customHeight="1">
      <c r="A172" s="65" t="s">
        <v>71</v>
      </c>
      <c r="B172" s="65"/>
      <c r="C172" s="65"/>
      <c r="D172" s="65"/>
      <c r="E172" s="66" t="s">
        <v>174</v>
      </c>
      <c r="F172" s="66"/>
      <c r="G172" s="66"/>
      <c r="H172" s="65" t="s">
        <v>175</v>
      </c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9">
        <v>17000</v>
      </c>
      <c r="AB172" s="57">
        <v>15000</v>
      </c>
    </row>
    <row r="173" spans="1:28" ht="12.75" customHeight="1">
      <c r="A173" s="65" t="s">
        <v>71</v>
      </c>
      <c r="B173" s="65"/>
      <c r="C173" s="65"/>
      <c r="D173" s="65"/>
      <c r="E173" s="66" t="s">
        <v>195</v>
      </c>
      <c r="F173" s="66"/>
      <c r="G173" s="66"/>
      <c r="H173" s="65" t="s">
        <v>196</v>
      </c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9">
        <v>1600</v>
      </c>
      <c r="AB173" s="46">
        <v>1000</v>
      </c>
    </row>
    <row r="174" spans="1:28" ht="12.75" customHeight="1">
      <c r="A174" s="65" t="s">
        <v>71</v>
      </c>
      <c r="B174" s="65"/>
      <c r="C174" s="65"/>
      <c r="D174" s="65"/>
      <c r="E174" s="66" t="s">
        <v>197</v>
      </c>
      <c r="F174" s="66"/>
      <c r="G174" s="66"/>
      <c r="H174" s="65" t="s">
        <v>198</v>
      </c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9">
        <v>1000</v>
      </c>
      <c r="AB174" s="46">
        <v>1000</v>
      </c>
    </row>
    <row r="175" spans="1:28" ht="12.75" customHeight="1">
      <c r="A175" s="65" t="s">
        <v>71</v>
      </c>
      <c r="B175" s="65"/>
      <c r="C175" s="65"/>
      <c r="D175" s="65"/>
      <c r="E175" s="66" t="s">
        <v>114</v>
      </c>
      <c r="F175" s="66"/>
      <c r="G175" s="66"/>
      <c r="H175" s="65" t="s">
        <v>115</v>
      </c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9">
        <v>3000</v>
      </c>
      <c r="AB175" s="46">
        <v>3000</v>
      </c>
    </row>
    <row r="176" spans="1:28" ht="12.75">
      <c r="A176" s="65" t="s">
        <v>71</v>
      </c>
      <c r="B176" s="65"/>
      <c r="C176" s="65"/>
      <c r="D176" s="65"/>
      <c r="E176" s="66" t="s">
        <v>125</v>
      </c>
      <c r="F176" s="66"/>
      <c r="G176" s="66"/>
      <c r="H176" s="65" t="s">
        <v>126</v>
      </c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9"/>
      <c r="AB176" s="54"/>
    </row>
    <row r="177" spans="1:28" ht="12.75">
      <c r="A177" s="65" t="s">
        <v>71</v>
      </c>
      <c r="B177" s="65"/>
      <c r="C177" s="65"/>
      <c r="D177" s="65"/>
      <c r="E177" s="66" t="s">
        <v>199</v>
      </c>
      <c r="F177" s="66"/>
      <c r="G177" s="66"/>
      <c r="H177" s="65" t="s">
        <v>200</v>
      </c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9"/>
      <c r="AB177" s="46"/>
    </row>
    <row r="178" spans="1:28" ht="12.75" customHeight="1">
      <c r="A178" s="65" t="s">
        <v>71</v>
      </c>
      <c r="B178" s="65"/>
      <c r="C178" s="65"/>
      <c r="D178" s="65"/>
      <c r="E178" s="66" t="s">
        <v>86</v>
      </c>
      <c r="F178" s="66"/>
      <c r="G178" s="66"/>
      <c r="H178" s="65" t="s">
        <v>87</v>
      </c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9">
        <v>30000</v>
      </c>
      <c r="AB178" s="46">
        <v>25000</v>
      </c>
    </row>
    <row r="179" spans="1:28" ht="12.75" customHeight="1">
      <c r="A179" s="65" t="s">
        <v>71</v>
      </c>
      <c r="B179" s="65"/>
      <c r="C179" s="65"/>
      <c r="D179" s="65"/>
      <c r="E179" s="66" t="s">
        <v>127</v>
      </c>
      <c r="F179" s="66"/>
      <c r="G179" s="66"/>
      <c r="H179" s="65" t="s">
        <v>128</v>
      </c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9">
        <v>1000</v>
      </c>
      <c r="AB179" s="46">
        <v>2500</v>
      </c>
    </row>
    <row r="180" spans="1:28" ht="12.75" customHeight="1">
      <c r="A180" s="65" t="s">
        <v>71</v>
      </c>
      <c r="B180" s="65"/>
      <c r="C180" s="65"/>
      <c r="D180" s="65"/>
      <c r="E180" s="66" t="s">
        <v>129</v>
      </c>
      <c r="F180" s="66"/>
      <c r="G180" s="66"/>
      <c r="H180" s="65" t="s">
        <v>130</v>
      </c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9">
        <v>40000</v>
      </c>
      <c r="AB180" s="46">
        <v>51000</v>
      </c>
    </row>
    <row r="181" spans="1:28" ht="12.75">
      <c r="A181" s="65" t="s">
        <v>71</v>
      </c>
      <c r="B181" s="65"/>
      <c r="C181" s="65"/>
      <c r="D181" s="65"/>
      <c r="E181" s="66" t="s">
        <v>176</v>
      </c>
      <c r="F181" s="66"/>
      <c r="G181" s="66"/>
      <c r="H181" s="65" t="s">
        <v>177</v>
      </c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9"/>
      <c r="AB181" s="46"/>
    </row>
    <row r="182" spans="1:28" ht="12.75" customHeight="1">
      <c r="A182" s="65" t="s">
        <v>71</v>
      </c>
      <c r="B182" s="65"/>
      <c r="C182" s="65"/>
      <c r="D182" s="65"/>
      <c r="E182" s="66" t="s">
        <v>201</v>
      </c>
      <c r="F182" s="66"/>
      <c r="G182" s="66"/>
      <c r="H182" s="65" t="s">
        <v>202</v>
      </c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9">
        <v>4500</v>
      </c>
      <c r="AB182" s="46">
        <v>4000</v>
      </c>
    </row>
    <row r="183" spans="1:28" ht="12.75" customHeight="1">
      <c r="A183" s="65" t="s">
        <v>71</v>
      </c>
      <c r="B183" s="65"/>
      <c r="C183" s="65"/>
      <c r="D183" s="65"/>
      <c r="E183" s="66" t="s">
        <v>187</v>
      </c>
      <c r="F183" s="66"/>
      <c r="G183" s="66"/>
      <c r="H183" s="65" t="s">
        <v>188</v>
      </c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9">
        <v>57000</v>
      </c>
      <c r="AB183" s="46">
        <v>50000</v>
      </c>
    </row>
    <row r="184" spans="1:28" ht="12.75" customHeight="1">
      <c r="A184" s="65" t="s">
        <v>71</v>
      </c>
      <c r="B184" s="65"/>
      <c r="C184" s="65"/>
      <c r="D184" s="65"/>
      <c r="E184" s="66" t="s">
        <v>98</v>
      </c>
      <c r="F184" s="66"/>
      <c r="G184" s="66"/>
      <c r="H184" s="65" t="s">
        <v>99</v>
      </c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9">
        <v>3000</v>
      </c>
      <c r="AB184" s="46">
        <v>24000</v>
      </c>
    </row>
    <row r="185" spans="1:28" ht="12.75" customHeight="1">
      <c r="A185" s="65" t="s">
        <v>71</v>
      </c>
      <c r="B185" s="65"/>
      <c r="C185" s="65"/>
      <c r="D185" s="65"/>
      <c r="E185" s="66" t="s">
        <v>189</v>
      </c>
      <c r="F185" s="66"/>
      <c r="G185" s="66"/>
      <c r="H185" s="65" t="s">
        <v>190</v>
      </c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9">
        <v>5000</v>
      </c>
      <c r="AB185" s="46">
        <v>5000</v>
      </c>
    </row>
    <row r="186" spans="1:28" ht="12.75" customHeight="1">
      <c r="A186" s="65" t="s">
        <v>71</v>
      </c>
      <c r="B186" s="65"/>
      <c r="C186" s="65"/>
      <c r="D186" s="65"/>
      <c r="E186" s="66" t="s">
        <v>203</v>
      </c>
      <c r="F186" s="66"/>
      <c r="G186" s="66"/>
      <c r="H186" s="65" t="s">
        <v>204</v>
      </c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9">
        <v>38000</v>
      </c>
      <c r="AB186" s="46">
        <v>43000</v>
      </c>
    </row>
    <row r="187" spans="1:28" ht="12.75" customHeight="1">
      <c r="A187" s="65" t="s">
        <v>71</v>
      </c>
      <c r="B187" s="65"/>
      <c r="C187" s="65"/>
      <c r="D187" s="65"/>
      <c r="E187" s="66" t="s">
        <v>88</v>
      </c>
      <c r="F187" s="66"/>
      <c r="G187" s="66"/>
      <c r="H187" s="65" t="s">
        <v>89</v>
      </c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9">
        <v>15000</v>
      </c>
      <c r="AB187" s="46">
        <v>15000</v>
      </c>
    </row>
    <row r="188" spans="1:28" ht="12.75" customHeight="1">
      <c r="A188" s="65" t="s">
        <v>71</v>
      </c>
      <c r="B188" s="65"/>
      <c r="C188" s="65"/>
      <c r="D188" s="65"/>
      <c r="E188" s="66" t="s">
        <v>82</v>
      </c>
      <c r="F188" s="66"/>
      <c r="G188" s="66"/>
      <c r="H188" s="65" t="s">
        <v>83</v>
      </c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9">
        <v>25000</v>
      </c>
      <c r="AB188" s="46">
        <v>10000</v>
      </c>
    </row>
    <row r="189" spans="1:28" ht="12.75" customHeight="1">
      <c r="A189" s="65" t="s">
        <v>71</v>
      </c>
      <c r="B189" s="65"/>
      <c r="C189" s="65"/>
      <c r="D189" s="65"/>
      <c r="E189" s="66" t="s">
        <v>116</v>
      </c>
      <c r="F189" s="66"/>
      <c r="G189" s="66"/>
      <c r="H189" s="65" t="s">
        <v>117</v>
      </c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9">
        <v>12000</v>
      </c>
      <c r="AB189" s="46">
        <v>10000</v>
      </c>
    </row>
    <row r="190" spans="1:28" ht="12.75">
      <c r="A190" s="65" t="s">
        <v>71</v>
      </c>
      <c r="B190" s="65"/>
      <c r="C190" s="65"/>
      <c r="D190" s="65"/>
      <c r="E190" s="66" t="s">
        <v>205</v>
      </c>
      <c r="F190" s="66"/>
      <c r="G190" s="66"/>
      <c r="H190" s="65" t="s">
        <v>206</v>
      </c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9"/>
      <c r="AB190" s="46"/>
    </row>
    <row r="191" spans="1:28" ht="12.75">
      <c r="A191" s="65" t="s">
        <v>71</v>
      </c>
      <c r="B191" s="65"/>
      <c r="C191" s="65"/>
      <c r="D191" s="65"/>
      <c r="E191" s="66" t="s">
        <v>178</v>
      </c>
      <c r="F191" s="66"/>
      <c r="G191" s="66"/>
      <c r="H191" s="65" t="s">
        <v>179</v>
      </c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9"/>
      <c r="AB191" s="46"/>
    </row>
    <row r="192" spans="1:28" ht="13.5" customHeight="1" thickBot="1">
      <c r="A192" s="64" t="s">
        <v>71</v>
      </c>
      <c r="B192" s="64"/>
      <c r="C192" s="64"/>
      <c r="D192" s="64"/>
      <c r="E192" s="64" t="s">
        <v>72</v>
      </c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11">
        <f>SUM(AA169:AA191)</f>
        <v>555100</v>
      </c>
      <c r="AB192" s="11">
        <f>SUM(AB169:AB191)</f>
        <v>490500</v>
      </c>
    </row>
    <row r="193" spans="1:28" ht="12.75">
      <c r="A193" s="78" t="s">
        <v>207</v>
      </c>
      <c r="B193" s="78"/>
      <c r="C193" s="78"/>
      <c r="D193" s="78"/>
      <c r="E193" s="86" t="s">
        <v>170</v>
      </c>
      <c r="F193" s="86"/>
      <c r="G193" s="86"/>
      <c r="H193" s="78" t="s">
        <v>171</v>
      </c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12"/>
      <c r="AB193" s="46"/>
    </row>
    <row r="194" spans="1:28" ht="13.5" thickBot="1">
      <c r="A194" s="64" t="s">
        <v>207</v>
      </c>
      <c r="B194" s="64"/>
      <c r="C194" s="64"/>
      <c r="D194" s="64"/>
      <c r="E194" s="64" t="s">
        <v>208</v>
      </c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11">
        <f>SUM(AA193)</f>
        <v>0</v>
      </c>
      <c r="AB194" s="47"/>
    </row>
    <row r="195" spans="1:28" ht="12.75" customHeight="1">
      <c r="A195" s="78" t="s">
        <v>73</v>
      </c>
      <c r="B195" s="78"/>
      <c r="C195" s="78"/>
      <c r="D195" s="78"/>
      <c r="E195" s="86" t="s">
        <v>98</v>
      </c>
      <c r="F195" s="86"/>
      <c r="G195" s="86"/>
      <c r="H195" s="78" t="s">
        <v>99</v>
      </c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12">
        <v>12000</v>
      </c>
      <c r="AB195" s="46">
        <v>15000</v>
      </c>
    </row>
    <row r="196" spans="1:28" ht="13.5" customHeight="1" thickBot="1">
      <c r="A196" s="64" t="s">
        <v>73</v>
      </c>
      <c r="B196" s="64"/>
      <c r="C196" s="64"/>
      <c r="D196" s="64"/>
      <c r="E196" s="64" t="s">
        <v>78</v>
      </c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11">
        <f>SUM(AA195)</f>
        <v>12000</v>
      </c>
      <c r="AB196" s="11">
        <f>SUM(AB195)</f>
        <v>15000</v>
      </c>
    </row>
    <row r="197" spans="1:31" ht="12.75" customHeight="1">
      <c r="A197" s="85" t="s">
        <v>209</v>
      </c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16">
        <f>AA196+AA194+AA168+AA165+AA154+AA152+AA143+AA141+AA139+AA137+AA131+AA123+AA118+AA116+AA110+AA105+AA103+AA101+AA99+AA91+AA85+AA83+AA79+AA77+AA75+AA73+AA67+AA65+AA61++AA129+AA192</f>
        <v>1936130</v>
      </c>
      <c r="AB197" s="16">
        <f>AB61+AB65+AB67+AB73+AB80+AB84+AB91+AB99+AB101+AB103+AB110+AB116+AB117+AB123+AB129+AB131+AB137+AB139+AB141+AB143+AB152+AB154+AB165+AB168+AB192+AB196</f>
        <v>2433550</v>
      </c>
      <c r="AE197" s="63"/>
    </row>
    <row r="198" spans="1:28" s="10" customFormat="1" ht="13.5" thickBo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8"/>
      <c r="AB198" s="48"/>
    </row>
    <row r="199" spans="1:28" ht="12.75" customHeight="1">
      <c r="A199" s="85" t="s">
        <v>250</v>
      </c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18">
        <f>AA55-AA197</f>
        <v>859966</v>
      </c>
      <c r="AB199" s="18">
        <f>AB55-AB197</f>
        <v>7552</v>
      </c>
    </row>
    <row r="200" spans="1:28" s="10" customFormat="1" ht="12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8"/>
      <c r="AB200" s="48"/>
    </row>
    <row r="201" spans="1:28" ht="16.5" customHeight="1" thickBot="1">
      <c r="A201" s="81" t="s">
        <v>210</v>
      </c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2"/>
      <c r="AB201" s="50"/>
    </row>
    <row r="202" spans="1:28" ht="12.75" customHeight="1">
      <c r="A202" s="83" t="s">
        <v>211</v>
      </c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4" t="s">
        <v>212</v>
      </c>
      <c r="S202" s="84"/>
      <c r="T202" s="84"/>
      <c r="U202" s="84"/>
      <c r="V202" s="84"/>
      <c r="W202" s="84"/>
      <c r="X202" s="84"/>
      <c r="Y202" s="84"/>
      <c r="Z202" s="84"/>
      <c r="AA202" s="8"/>
      <c r="AB202" s="44"/>
    </row>
    <row r="203" spans="1:28" ht="13.5" customHeight="1" thickBot="1">
      <c r="A203" s="76" t="s">
        <v>213</v>
      </c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7" t="s">
        <v>214</v>
      </c>
      <c r="S203" s="77"/>
      <c r="T203" s="77"/>
      <c r="U203" s="77"/>
      <c r="V203" s="77"/>
      <c r="W203" s="77"/>
      <c r="X203" s="77"/>
      <c r="Y203" s="77"/>
      <c r="Z203" s="77"/>
      <c r="AA203" s="7"/>
      <c r="AB203" s="44"/>
    </row>
    <row r="204" spans="1:28" ht="13.5" thickBot="1">
      <c r="A204" s="79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80"/>
      <c r="AB204" s="45"/>
    </row>
    <row r="205" spans="1:28" ht="12.75" customHeight="1">
      <c r="A205" s="74" t="s">
        <v>215</v>
      </c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5"/>
      <c r="AB205" s="51"/>
    </row>
    <row r="206" spans="1:28" ht="12.75" customHeight="1">
      <c r="A206" s="71"/>
      <c r="B206" s="71"/>
      <c r="C206" s="65" t="s">
        <v>216</v>
      </c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73" t="s">
        <v>217</v>
      </c>
      <c r="W206" s="73"/>
      <c r="X206" s="73"/>
      <c r="Y206" s="73"/>
      <c r="Z206" s="73"/>
      <c r="AA206" s="5"/>
      <c r="AB206" s="52"/>
    </row>
    <row r="207" spans="1:28" ht="12.75" customHeight="1">
      <c r="A207" s="71"/>
      <c r="B207" s="71"/>
      <c r="C207" s="65" t="s">
        <v>218</v>
      </c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73" t="s">
        <v>219</v>
      </c>
      <c r="W207" s="73"/>
      <c r="X207" s="73"/>
      <c r="Y207" s="73"/>
      <c r="Z207" s="73"/>
      <c r="AA207" s="5"/>
      <c r="AB207" s="52"/>
    </row>
    <row r="208" spans="1:28" ht="12.75" customHeight="1">
      <c r="A208" s="71"/>
      <c r="B208" s="71"/>
      <c r="C208" s="65" t="s">
        <v>220</v>
      </c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73" t="s">
        <v>221</v>
      </c>
      <c r="W208" s="73"/>
      <c r="X208" s="73"/>
      <c r="Y208" s="73"/>
      <c r="Z208" s="73"/>
      <c r="AA208" s="5"/>
      <c r="AB208" s="52"/>
    </row>
    <row r="209" spans="1:28" ht="12.75" customHeight="1">
      <c r="A209" s="71"/>
      <c r="B209" s="71"/>
      <c r="C209" s="65" t="s">
        <v>222</v>
      </c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73" t="s">
        <v>223</v>
      </c>
      <c r="W209" s="73"/>
      <c r="X209" s="73"/>
      <c r="Y209" s="73"/>
      <c r="Z209" s="73"/>
      <c r="AA209" s="5"/>
      <c r="AB209" s="52"/>
    </row>
    <row r="210" spans="1:28" ht="12.75">
      <c r="A210" s="2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4"/>
      <c r="W210" s="4"/>
      <c r="X210" s="4"/>
      <c r="Y210" s="4"/>
      <c r="Z210" s="4"/>
      <c r="AA210" s="5"/>
      <c r="AB210" s="52"/>
    </row>
    <row r="211" spans="1:28" ht="12.75" customHeight="1">
      <c r="A211" s="71"/>
      <c r="B211" s="71"/>
      <c r="C211" s="65" t="s">
        <v>224</v>
      </c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73" t="s">
        <v>225</v>
      </c>
      <c r="W211" s="73"/>
      <c r="X211" s="73"/>
      <c r="Y211" s="73"/>
      <c r="Z211" s="73"/>
      <c r="AA211" s="5">
        <f>SUM(A212:AA221)-AA199</f>
        <v>-920933</v>
      </c>
      <c r="AB211" s="52">
        <f>-1*AB199</f>
        <v>-7552</v>
      </c>
    </row>
    <row r="212" spans="1:28" ht="12.75" customHeight="1">
      <c r="A212" s="71"/>
      <c r="B212" s="71"/>
      <c r="C212" s="65" t="s">
        <v>226</v>
      </c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73" t="s">
        <v>227</v>
      </c>
      <c r="W212" s="73"/>
      <c r="X212" s="73"/>
      <c r="Y212" s="73"/>
      <c r="Z212" s="73"/>
      <c r="AA212" s="5"/>
      <c r="AB212" s="52"/>
    </row>
    <row r="213" spans="1:28" ht="13.5" customHeight="1" thickBot="1">
      <c r="A213" s="72"/>
      <c r="B213" s="72"/>
      <c r="C213" s="69" t="s">
        <v>228</v>
      </c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70" t="s">
        <v>229</v>
      </c>
      <c r="W213" s="70"/>
      <c r="X213" s="70"/>
      <c r="Y213" s="70"/>
      <c r="Z213" s="70"/>
      <c r="AA213" s="6"/>
      <c r="AB213" s="52"/>
    </row>
    <row r="214" spans="1:28" ht="12.75" customHeight="1">
      <c r="A214" s="74" t="s">
        <v>230</v>
      </c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5"/>
      <c r="AB214" s="51"/>
    </row>
    <row r="215" spans="1:28" ht="12.75" customHeight="1">
      <c r="A215" s="71"/>
      <c r="B215" s="71"/>
      <c r="C215" s="65" t="s">
        <v>231</v>
      </c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73" t="s">
        <v>232</v>
      </c>
      <c r="W215" s="73"/>
      <c r="X215" s="73"/>
      <c r="Y215" s="73"/>
      <c r="Z215" s="73"/>
      <c r="AA215" s="5"/>
      <c r="AB215" s="52"/>
    </row>
    <row r="216" spans="1:28" ht="12.75" customHeight="1">
      <c r="A216" s="71"/>
      <c r="B216" s="71"/>
      <c r="C216" s="65" t="s">
        <v>233</v>
      </c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73" t="s">
        <v>234</v>
      </c>
      <c r="W216" s="73"/>
      <c r="X216" s="73"/>
      <c r="Y216" s="73"/>
      <c r="Z216" s="73"/>
      <c r="AA216" s="5"/>
      <c r="AB216" s="52"/>
    </row>
    <row r="217" spans="1:28" ht="12.75" customHeight="1">
      <c r="A217" s="71"/>
      <c r="B217" s="71"/>
      <c r="C217" s="65" t="s">
        <v>235</v>
      </c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73" t="s">
        <v>236</v>
      </c>
      <c r="W217" s="73"/>
      <c r="X217" s="73"/>
      <c r="Y217" s="73"/>
      <c r="Z217" s="73"/>
      <c r="AA217" s="5"/>
      <c r="AB217" s="52"/>
    </row>
    <row r="218" spans="1:28" ht="12.75" customHeight="1">
      <c r="A218" s="71"/>
      <c r="B218" s="71"/>
      <c r="C218" s="65" t="s">
        <v>237</v>
      </c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73" t="s">
        <v>238</v>
      </c>
      <c r="W218" s="73"/>
      <c r="X218" s="73"/>
      <c r="Y218" s="73"/>
      <c r="Z218" s="73"/>
      <c r="AA218" s="5">
        <v>-60967</v>
      </c>
      <c r="AB218" s="52"/>
    </row>
    <row r="219" spans="1:28" ht="12.75" customHeight="1">
      <c r="A219" s="71"/>
      <c r="B219" s="71"/>
      <c r="C219" s="65" t="s">
        <v>239</v>
      </c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73" t="s">
        <v>240</v>
      </c>
      <c r="W219" s="73"/>
      <c r="X219" s="73"/>
      <c r="Y219" s="73"/>
      <c r="Z219" s="73"/>
      <c r="AA219" s="5"/>
      <c r="AB219" s="52"/>
    </row>
    <row r="220" spans="1:28" ht="12.75" customHeight="1">
      <c r="A220" s="71"/>
      <c r="B220" s="71"/>
      <c r="C220" s="65" t="s">
        <v>241</v>
      </c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73" t="s">
        <v>242</v>
      </c>
      <c r="W220" s="73"/>
      <c r="X220" s="73"/>
      <c r="Y220" s="73"/>
      <c r="Z220" s="73"/>
      <c r="AA220" s="5">
        <v>180000</v>
      </c>
      <c r="AB220" s="52">
        <v>180000</v>
      </c>
    </row>
    <row r="221" spans="1:28" ht="13.5" customHeight="1" thickBot="1">
      <c r="A221" s="72"/>
      <c r="B221" s="72"/>
      <c r="C221" s="69" t="s">
        <v>243</v>
      </c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70" t="s">
        <v>244</v>
      </c>
      <c r="W221" s="70"/>
      <c r="X221" s="70"/>
      <c r="Y221" s="70"/>
      <c r="Z221" s="70"/>
      <c r="AA221" s="6">
        <v>-180000</v>
      </c>
      <c r="AB221" s="6">
        <v>-180000</v>
      </c>
    </row>
    <row r="222" spans="1:28" ht="13.5" customHeight="1" thickBot="1">
      <c r="A222" s="67" t="s">
        <v>245</v>
      </c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8" t="s">
        <v>246</v>
      </c>
      <c r="W222" s="68"/>
      <c r="X222" s="68"/>
      <c r="Y222" s="68"/>
      <c r="Z222" s="68"/>
      <c r="AA222" s="19">
        <f>SUM(AA186:AA221)</f>
        <v>2483296</v>
      </c>
      <c r="AB222" s="53">
        <f>SUM(AB205:AB221)</f>
        <v>-7552</v>
      </c>
    </row>
    <row r="224" ht="12.75">
      <c r="D224" s="1" t="s">
        <v>273</v>
      </c>
    </row>
    <row r="227" ht="12.75">
      <c r="D227" t="s">
        <v>269</v>
      </c>
    </row>
    <row r="228" ht="12.75">
      <c r="D228" t="s">
        <v>270</v>
      </c>
    </row>
    <row r="229" ht="12.75">
      <c r="D229"/>
    </row>
    <row r="230" ht="12.75">
      <c r="C230"/>
    </row>
    <row r="231" spans="3:4" ht="12.75">
      <c r="C231"/>
      <c r="D231" s="1" t="s">
        <v>274</v>
      </c>
    </row>
    <row r="232" ht="12.75">
      <c r="C232"/>
    </row>
    <row r="233" spans="3:4" ht="12.75">
      <c r="C233"/>
      <c r="D233"/>
    </row>
    <row r="234" spans="4:5" ht="12.75">
      <c r="D234"/>
      <c r="E234"/>
    </row>
    <row r="235" spans="4:14" ht="12.75">
      <c r="D235" t="s">
        <v>266</v>
      </c>
      <c r="E235" t="s">
        <v>267</v>
      </c>
      <c r="N235" s="1" t="s">
        <v>275</v>
      </c>
    </row>
    <row r="236" spans="4:5" ht="12.75">
      <c r="D236"/>
      <c r="E236"/>
    </row>
    <row r="237" spans="4:5" ht="12.75">
      <c r="D237" t="s">
        <v>268</v>
      </c>
      <c r="E237"/>
    </row>
    <row r="238" spans="4:5" ht="12.75">
      <c r="D238"/>
      <c r="E238"/>
    </row>
  </sheetData>
  <sheetProtection selectLockedCells="1" selectUnlockedCells="1"/>
  <mergeCells count="587">
    <mergeCell ref="C216:U216"/>
    <mergeCell ref="A199:Z199"/>
    <mergeCell ref="A111:D111"/>
    <mergeCell ref="E111:G111"/>
    <mergeCell ref="H111:Z111"/>
    <mergeCell ref="A116:D116"/>
    <mergeCell ref="E116:Z116"/>
    <mergeCell ref="A115:D115"/>
    <mergeCell ref="E115:G115"/>
    <mergeCell ref="H115:Z115"/>
    <mergeCell ref="F39:H39"/>
    <mergeCell ref="I39:AA39"/>
    <mergeCell ref="J4:AA4"/>
    <mergeCell ref="A3:B3"/>
    <mergeCell ref="A5:I5"/>
    <mergeCell ref="J5:AA5"/>
    <mergeCell ref="A2:AA2"/>
    <mergeCell ref="A1:I1"/>
    <mergeCell ref="J1:AA1"/>
    <mergeCell ref="C3:I3"/>
    <mergeCell ref="J3:AA3"/>
    <mergeCell ref="A4:I4"/>
    <mergeCell ref="A6:I6"/>
    <mergeCell ref="J6:K6"/>
    <mergeCell ref="L6:N6"/>
    <mergeCell ref="O6:Y6"/>
    <mergeCell ref="Z6:AA6"/>
    <mergeCell ref="Z7:AA7"/>
    <mergeCell ref="A8:I8"/>
    <mergeCell ref="J8:AA8"/>
    <mergeCell ref="A9:I9"/>
    <mergeCell ref="J9:Y9"/>
    <mergeCell ref="Z9:AA9"/>
    <mergeCell ref="A7:I7"/>
    <mergeCell ref="J7:K7"/>
    <mergeCell ref="L7:N7"/>
    <mergeCell ref="O7:Y7"/>
    <mergeCell ref="A10:I10"/>
    <mergeCell ref="J10:Y10"/>
    <mergeCell ref="Z10:AA10"/>
    <mergeCell ref="A11:I11"/>
    <mergeCell ref="J11:Y11"/>
    <mergeCell ref="Z11:AA11"/>
    <mergeCell ref="A12:AA12"/>
    <mergeCell ref="A13:AA13"/>
    <mergeCell ref="A14:D14"/>
    <mergeCell ref="E14:G14"/>
    <mergeCell ref="H14:Z14"/>
    <mergeCell ref="A15:D15"/>
    <mergeCell ref="E15:G15"/>
    <mergeCell ref="H15:Z15"/>
    <mergeCell ref="A18:D18"/>
    <mergeCell ref="E18:G18"/>
    <mergeCell ref="H18:Z18"/>
    <mergeCell ref="A16:AA16"/>
    <mergeCell ref="A17:D17"/>
    <mergeCell ref="E17:G17"/>
    <mergeCell ref="H17:Z17"/>
    <mergeCell ref="A19:D19"/>
    <mergeCell ref="E19:G19"/>
    <mergeCell ref="H19:Z19"/>
    <mergeCell ref="H20:Z20"/>
    <mergeCell ref="E21:G21"/>
    <mergeCell ref="H21:Z21"/>
    <mergeCell ref="A20:D20"/>
    <mergeCell ref="E20:G20"/>
    <mergeCell ref="A22:D22"/>
    <mergeCell ref="E22:G22"/>
    <mergeCell ref="H22:Z22"/>
    <mergeCell ref="A21:D21"/>
    <mergeCell ref="A25:D25"/>
    <mergeCell ref="E25:G25"/>
    <mergeCell ref="H25:Z25"/>
    <mergeCell ref="A23:D23"/>
    <mergeCell ref="E23:G23"/>
    <mergeCell ref="H23:Z23"/>
    <mergeCell ref="H24:Z24"/>
    <mergeCell ref="A24:D24"/>
    <mergeCell ref="E24:G24"/>
    <mergeCell ref="A29:D29"/>
    <mergeCell ref="E29:G29"/>
    <mergeCell ref="H29:Z29"/>
    <mergeCell ref="H28:Z28"/>
    <mergeCell ref="A26:D26"/>
    <mergeCell ref="E26:G26"/>
    <mergeCell ref="H26:Z26"/>
    <mergeCell ref="A27:D27"/>
    <mergeCell ref="E27:G27"/>
    <mergeCell ref="H27:Z27"/>
    <mergeCell ref="A32:D32"/>
    <mergeCell ref="E32:G32"/>
    <mergeCell ref="A31:D31"/>
    <mergeCell ref="E31:Z31"/>
    <mergeCell ref="H32:Z32"/>
    <mergeCell ref="A28:D28"/>
    <mergeCell ref="E28:G28"/>
    <mergeCell ref="A30:D30"/>
    <mergeCell ref="E30:G30"/>
    <mergeCell ref="H30:Z30"/>
    <mergeCell ref="A35:D35"/>
    <mergeCell ref="E35:Z35"/>
    <mergeCell ref="A34:D34"/>
    <mergeCell ref="E34:G34"/>
    <mergeCell ref="H34:Z34"/>
    <mergeCell ref="A33:D33"/>
    <mergeCell ref="E33:Z33"/>
    <mergeCell ref="A40:D40"/>
    <mergeCell ref="E40:G40"/>
    <mergeCell ref="H40:Z40"/>
    <mergeCell ref="H38:Z38"/>
    <mergeCell ref="A36:D36"/>
    <mergeCell ref="E36:G36"/>
    <mergeCell ref="H36:Z36"/>
    <mergeCell ref="A37:D37"/>
    <mergeCell ref="E37:Z37"/>
    <mergeCell ref="B39:E39"/>
    <mergeCell ref="A42:D42"/>
    <mergeCell ref="E42:Z42"/>
    <mergeCell ref="H43:Z43"/>
    <mergeCell ref="A43:D43"/>
    <mergeCell ref="E43:G43"/>
    <mergeCell ref="A38:D38"/>
    <mergeCell ref="E38:G38"/>
    <mergeCell ref="A41:D41"/>
    <mergeCell ref="E41:G41"/>
    <mergeCell ref="H41:Z41"/>
    <mergeCell ref="A46:D46"/>
    <mergeCell ref="E46:Z46"/>
    <mergeCell ref="A45:D45"/>
    <mergeCell ref="E45:G45"/>
    <mergeCell ref="H45:Z45"/>
    <mergeCell ref="A44:D44"/>
    <mergeCell ref="E44:Z44"/>
    <mergeCell ref="A48:D48"/>
    <mergeCell ref="E48:G48"/>
    <mergeCell ref="H48:Z48"/>
    <mergeCell ref="A47:D47"/>
    <mergeCell ref="E47:G47"/>
    <mergeCell ref="H47:Z47"/>
    <mergeCell ref="A49:D49"/>
    <mergeCell ref="E49:Z49"/>
    <mergeCell ref="A52:D52"/>
    <mergeCell ref="E52:G52"/>
    <mergeCell ref="H52:Z52"/>
    <mergeCell ref="A50:D50"/>
    <mergeCell ref="E50:G50"/>
    <mergeCell ref="H50:Z50"/>
    <mergeCell ref="A51:D51"/>
    <mergeCell ref="E51:Z51"/>
    <mergeCell ref="A54:D54"/>
    <mergeCell ref="E54:Z54"/>
    <mergeCell ref="A53:D53"/>
    <mergeCell ref="E53:G53"/>
    <mergeCell ref="H53:Z53"/>
    <mergeCell ref="H60:Z60"/>
    <mergeCell ref="A55:Z55"/>
    <mergeCell ref="E58:G58"/>
    <mergeCell ref="A56:AA56"/>
    <mergeCell ref="A57:D57"/>
    <mergeCell ref="E57:G57"/>
    <mergeCell ref="H57:Z57"/>
    <mergeCell ref="A58:D58"/>
    <mergeCell ref="A62:D62"/>
    <mergeCell ref="E62:G62"/>
    <mergeCell ref="H62:Z62"/>
    <mergeCell ref="A61:D61"/>
    <mergeCell ref="E61:Z61"/>
    <mergeCell ref="H58:Z58"/>
    <mergeCell ref="A59:AA59"/>
    <mergeCell ref="A60:D60"/>
    <mergeCell ref="E60:G60"/>
    <mergeCell ref="A64:D64"/>
    <mergeCell ref="E64:G64"/>
    <mergeCell ref="H64:Z64"/>
    <mergeCell ref="A63:D63"/>
    <mergeCell ref="E63:G63"/>
    <mergeCell ref="H63:Z63"/>
    <mergeCell ref="A68:D68"/>
    <mergeCell ref="E68:G68"/>
    <mergeCell ref="H68:Z68"/>
    <mergeCell ref="A67:D67"/>
    <mergeCell ref="E67:Z67"/>
    <mergeCell ref="A65:D65"/>
    <mergeCell ref="E65:Z65"/>
    <mergeCell ref="A66:D66"/>
    <mergeCell ref="E66:G66"/>
    <mergeCell ref="H66:Z66"/>
    <mergeCell ref="A70:D70"/>
    <mergeCell ref="E70:G70"/>
    <mergeCell ref="H70:Z70"/>
    <mergeCell ref="A69:D69"/>
    <mergeCell ref="E69:G69"/>
    <mergeCell ref="H69:Z69"/>
    <mergeCell ref="A73:D73"/>
    <mergeCell ref="E73:Z73"/>
    <mergeCell ref="A71:D71"/>
    <mergeCell ref="E71:G71"/>
    <mergeCell ref="H71:Z71"/>
    <mergeCell ref="A72:D72"/>
    <mergeCell ref="E72:G72"/>
    <mergeCell ref="H72:Z72"/>
    <mergeCell ref="A76:D76"/>
    <mergeCell ref="E76:G76"/>
    <mergeCell ref="H76:Z76"/>
    <mergeCell ref="A75:D75"/>
    <mergeCell ref="E75:Z75"/>
    <mergeCell ref="A74:D74"/>
    <mergeCell ref="E74:G74"/>
    <mergeCell ref="H74:Z74"/>
    <mergeCell ref="A79:D79"/>
    <mergeCell ref="E79:Z79"/>
    <mergeCell ref="A77:D77"/>
    <mergeCell ref="E77:Z77"/>
    <mergeCell ref="A78:D78"/>
    <mergeCell ref="E78:G78"/>
    <mergeCell ref="H78:Z78"/>
    <mergeCell ref="A82:D82"/>
    <mergeCell ref="E82:G82"/>
    <mergeCell ref="H82:Z82"/>
    <mergeCell ref="A80:D80"/>
    <mergeCell ref="E80:G80"/>
    <mergeCell ref="H80:Z80"/>
    <mergeCell ref="A81:D81"/>
    <mergeCell ref="E81:G81"/>
    <mergeCell ref="H81:Z81"/>
    <mergeCell ref="A85:D85"/>
    <mergeCell ref="E85:Z85"/>
    <mergeCell ref="A84:D84"/>
    <mergeCell ref="E84:G84"/>
    <mergeCell ref="H84:Z84"/>
    <mergeCell ref="A83:D83"/>
    <mergeCell ref="E83:Z83"/>
    <mergeCell ref="E89:G89"/>
    <mergeCell ref="H89:Z89"/>
    <mergeCell ref="H88:Z88"/>
    <mergeCell ref="A86:D86"/>
    <mergeCell ref="E86:G86"/>
    <mergeCell ref="H86:Z86"/>
    <mergeCell ref="A87:D87"/>
    <mergeCell ref="E87:G87"/>
    <mergeCell ref="H87:Z87"/>
    <mergeCell ref="H93:Z93"/>
    <mergeCell ref="A91:D91"/>
    <mergeCell ref="E91:Z91"/>
    <mergeCell ref="H92:Z92"/>
    <mergeCell ref="A88:D88"/>
    <mergeCell ref="E88:G88"/>
    <mergeCell ref="A90:D90"/>
    <mergeCell ref="E90:G90"/>
    <mergeCell ref="H90:Z90"/>
    <mergeCell ref="A89:D89"/>
    <mergeCell ref="A94:D94"/>
    <mergeCell ref="E94:G94"/>
    <mergeCell ref="H94:Z94"/>
    <mergeCell ref="A92:D92"/>
    <mergeCell ref="E92:G92"/>
    <mergeCell ref="A95:D95"/>
    <mergeCell ref="E95:G95"/>
    <mergeCell ref="H95:Z95"/>
    <mergeCell ref="A93:D93"/>
    <mergeCell ref="E93:G93"/>
    <mergeCell ref="A96:D96"/>
    <mergeCell ref="A99:D99"/>
    <mergeCell ref="E99:Z99"/>
    <mergeCell ref="A98:D98"/>
    <mergeCell ref="E96:G96"/>
    <mergeCell ref="H96:Z96"/>
    <mergeCell ref="A97:D97"/>
    <mergeCell ref="E97:G97"/>
    <mergeCell ref="H97:Z97"/>
    <mergeCell ref="A101:D101"/>
    <mergeCell ref="E101:Z101"/>
    <mergeCell ref="H102:Z102"/>
    <mergeCell ref="A102:D102"/>
    <mergeCell ref="E102:G102"/>
    <mergeCell ref="E98:G98"/>
    <mergeCell ref="H98:Z98"/>
    <mergeCell ref="A100:D100"/>
    <mergeCell ref="E100:G100"/>
    <mergeCell ref="H100:Z100"/>
    <mergeCell ref="A105:D105"/>
    <mergeCell ref="E105:Z105"/>
    <mergeCell ref="A104:D104"/>
    <mergeCell ref="E104:G104"/>
    <mergeCell ref="H104:Z104"/>
    <mergeCell ref="A103:D103"/>
    <mergeCell ref="E103:Z103"/>
    <mergeCell ref="A107:D107"/>
    <mergeCell ref="E107:G107"/>
    <mergeCell ref="H107:Z107"/>
    <mergeCell ref="A106:D106"/>
    <mergeCell ref="E106:G106"/>
    <mergeCell ref="H106:Z106"/>
    <mergeCell ref="A108:D108"/>
    <mergeCell ref="E108:G108"/>
    <mergeCell ref="H108:Z108"/>
    <mergeCell ref="A112:D112"/>
    <mergeCell ref="E112:G112"/>
    <mergeCell ref="H112:Z112"/>
    <mergeCell ref="A109:D109"/>
    <mergeCell ref="E109:G109"/>
    <mergeCell ref="H109:Z109"/>
    <mergeCell ref="A110:D110"/>
    <mergeCell ref="E110:Z110"/>
    <mergeCell ref="E113:G113"/>
    <mergeCell ref="H113:Z113"/>
    <mergeCell ref="A113:D113"/>
    <mergeCell ref="A117:D117"/>
    <mergeCell ref="E117:G117"/>
    <mergeCell ref="H117:Z117"/>
    <mergeCell ref="A114:D114"/>
    <mergeCell ref="E114:G114"/>
    <mergeCell ref="H114:Z114"/>
    <mergeCell ref="A118:D118"/>
    <mergeCell ref="E118:Z118"/>
    <mergeCell ref="A119:D119"/>
    <mergeCell ref="E119:G119"/>
    <mergeCell ref="H119:Z119"/>
    <mergeCell ref="A120:D120"/>
    <mergeCell ref="E120:G120"/>
    <mergeCell ref="H120:Z120"/>
    <mergeCell ref="A121:D121"/>
    <mergeCell ref="E121:G121"/>
    <mergeCell ref="H121:Z121"/>
    <mergeCell ref="A124:D124"/>
    <mergeCell ref="E124:G124"/>
    <mergeCell ref="H124:Z124"/>
    <mergeCell ref="A122:D122"/>
    <mergeCell ref="E122:G122"/>
    <mergeCell ref="H122:Z122"/>
    <mergeCell ref="A123:D123"/>
    <mergeCell ref="E123:Z123"/>
    <mergeCell ref="A126:D126"/>
    <mergeCell ref="E126:G126"/>
    <mergeCell ref="H126:Z126"/>
    <mergeCell ref="A125:D125"/>
    <mergeCell ref="E125:G125"/>
    <mergeCell ref="H125:Z125"/>
    <mergeCell ref="A128:D128"/>
    <mergeCell ref="E128:G128"/>
    <mergeCell ref="A127:D127"/>
    <mergeCell ref="E127:G127"/>
    <mergeCell ref="H127:Z127"/>
    <mergeCell ref="H128:Z128"/>
    <mergeCell ref="A131:D131"/>
    <mergeCell ref="E131:Z131"/>
    <mergeCell ref="A130:D130"/>
    <mergeCell ref="E130:G130"/>
    <mergeCell ref="H130:Z130"/>
    <mergeCell ref="A129:D129"/>
    <mergeCell ref="E129:Z129"/>
    <mergeCell ref="H135:Z135"/>
    <mergeCell ref="H134:Z134"/>
    <mergeCell ref="A132:D132"/>
    <mergeCell ref="E132:G132"/>
    <mergeCell ref="H132:Z132"/>
    <mergeCell ref="A133:D133"/>
    <mergeCell ref="E133:G133"/>
    <mergeCell ref="H133:Z133"/>
    <mergeCell ref="A137:D137"/>
    <mergeCell ref="E137:Z137"/>
    <mergeCell ref="H138:Z138"/>
    <mergeCell ref="A134:D134"/>
    <mergeCell ref="E134:G134"/>
    <mergeCell ref="A136:D136"/>
    <mergeCell ref="E136:G136"/>
    <mergeCell ref="H136:Z136"/>
    <mergeCell ref="A135:D135"/>
    <mergeCell ref="E135:G135"/>
    <mergeCell ref="A140:D140"/>
    <mergeCell ref="E140:G140"/>
    <mergeCell ref="H140:Z140"/>
    <mergeCell ref="A139:D139"/>
    <mergeCell ref="E139:Z139"/>
    <mergeCell ref="A138:D138"/>
    <mergeCell ref="E138:G138"/>
    <mergeCell ref="A142:D142"/>
    <mergeCell ref="E142:G142"/>
    <mergeCell ref="H142:Z142"/>
    <mergeCell ref="A143:D143"/>
    <mergeCell ref="E143:Z143"/>
    <mergeCell ref="A141:D141"/>
    <mergeCell ref="E141:Z141"/>
    <mergeCell ref="A144:D144"/>
    <mergeCell ref="E144:G144"/>
    <mergeCell ref="A146:D146"/>
    <mergeCell ref="E146:G146"/>
    <mergeCell ref="H146:Z146"/>
    <mergeCell ref="A145:D145"/>
    <mergeCell ref="E145:G145"/>
    <mergeCell ref="H145:Z145"/>
    <mergeCell ref="H144:Z144"/>
    <mergeCell ref="A149:D149"/>
    <mergeCell ref="E149:G149"/>
    <mergeCell ref="H149:Z149"/>
    <mergeCell ref="A147:D147"/>
    <mergeCell ref="E147:G147"/>
    <mergeCell ref="H147:Z147"/>
    <mergeCell ref="H148:Z148"/>
    <mergeCell ref="A148:D148"/>
    <mergeCell ref="E148:G148"/>
    <mergeCell ref="A152:D152"/>
    <mergeCell ref="E152:Z152"/>
    <mergeCell ref="A150:D150"/>
    <mergeCell ref="E150:G150"/>
    <mergeCell ref="H150:Z150"/>
    <mergeCell ref="A151:D151"/>
    <mergeCell ref="E151:G151"/>
    <mergeCell ref="H151:Z151"/>
    <mergeCell ref="A155:D155"/>
    <mergeCell ref="E155:G155"/>
    <mergeCell ref="H155:Z155"/>
    <mergeCell ref="A154:D154"/>
    <mergeCell ref="E154:Z154"/>
    <mergeCell ref="A153:D153"/>
    <mergeCell ref="E153:G153"/>
    <mergeCell ref="H153:Z153"/>
    <mergeCell ref="A156:D156"/>
    <mergeCell ref="E156:G156"/>
    <mergeCell ref="H156:Z156"/>
    <mergeCell ref="A157:D157"/>
    <mergeCell ref="E157:G157"/>
    <mergeCell ref="H157:Z157"/>
    <mergeCell ref="A158:D158"/>
    <mergeCell ref="E158:G158"/>
    <mergeCell ref="A160:D160"/>
    <mergeCell ref="E160:G160"/>
    <mergeCell ref="H160:Z160"/>
    <mergeCell ref="A159:D159"/>
    <mergeCell ref="E159:G159"/>
    <mergeCell ref="H159:Z159"/>
    <mergeCell ref="H158:Z158"/>
    <mergeCell ref="A161:D161"/>
    <mergeCell ref="E161:G161"/>
    <mergeCell ref="H161:Z161"/>
    <mergeCell ref="H162:Z162"/>
    <mergeCell ref="A162:D162"/>
    <mergeCell ref="E162:G162"/>
    <mergeCell ref="A165:D165"/>
    <mergeCell ref="E165:Z165"/>
    <mergeCell ref="A164:D164"/>
    <mergeCell ref="E164:G164"/>
    <mergeCell ref="H164:Z164"/>
    <mergeCell ref="A163:D163"/>
    <mergeCell ref="E163:G163"/>
    <mergeCell ref="H163:Z163"/>
    <mergeCell ref="A168:D168"/>
    <mergeCell ref="E168:Z168"/>
    <mergeCell ref="A167:D167"/>
    <mergeCell ref="E167:G167"/>
    <mergeCell ref="H167:Z167"/>
    <mergeCell ref="A166:D166"/>
    <mergeCell ref="E166:G166"/>
    <mergeCell ref="H166:Z166"/>
    <mergeCell ref="A170:D170"/>
    <mergeCell ref="E170:G170"/>
    <mergeCell ref="H170:Z170"/>
    <mergeCell ref="A169:D169"/>
    <mergeCell ref="E169:G169"/>
    <mergeCell ref="H169:Z169"/>
    <mergeCell ref="A171:D171"/>
    <mergeCell ref="E171:G171"/>
    <mergeCell ref="H171:Z171"/>
    <mergeCell ref="H172:Z172"/>
    <mergeCell ref="A172:D172"/>
    <mergeCell ref="E172:G172"/>
    <mergeCell ref="A174:D174"/>
    <mergeCell ref="E174:G174"/>
    <mergeCell ref="H174:Z174"/>
    <mergeCell ref="A173:D173"/>
    <mergeCell ref="E173:G173"/>
    <mergeCell ref="H173:Z173"/>
    <mergeCell ref="A177:D177"/>
    <mergeCell ref="E177:G177"/>
    <mergeCell ref="H177:Z177"/>
    <mergeCell ref="A175:D175"/>
    <mergeCell ref="E175:G175"/>
    <mergeCell ref="H175:Z175"/>
    <mergeCell ref="H176:Z176"/>
    <mergeCell ref="A176:D176"/>
    <mergeCell ref="E176:G176"/>
    <mergeCell ref="A178:D178"/>
    <mergeCell ref="E178:G178"/>
    <mergeCell ref="H178:Z178"/>
    <mergeCell ref="A179:D179"/>
    <mergeCell ref="E179:G179"/>
    <mergeCell ref="H179:Z179"/>
    <mergeCell ref="A180:D180"/>
    <mergeCell ref="E180:G180"/>
    <mergeCell ref="A182:D182"/>
    <mergeCell ref="E182:G182"/>
    <mergeCell ref="H182:Z182"/>
    <mergeCell ref="A181:D181"/>
    <mergeCell ref="E181:G181"/>
    <mergeCell ref="H181:Z181"/>
    <mergeCell ref="H180:Z180"/>
    <mergeCell ref="A185:D185"/>
    <mergeCell ref="E185:G185"/>
    <mergeCell ref="H185:Z185"/>
    <mergeCell ref="A183:D183"/>
    <mergeCell ref="E183:G183"/>
    <mergeCell ref="H183:Z183"/>
    <mergeCell ref="H184:Z184"/>
    <mergeCell ref="A184:D184"/>
    <mergeCell ref="E184:G184"/>
    <mergeCell ref="H189:Z189"/>
    <mergeCell ref="A186:D186"/>
    <mergeCell ref="E186:G186"/>
    <mergeCell ref="H186:Z186"/>
    <mergeCell ref="A187:D187"/>
    <mergeCell ref="E187:G187"/>
    <mergeCell ref="H187:Z187"/>
    <mergeCell ref="A192:D192"/>
    <mergeCell ref="E192:Z192"/>
    <mergeCell ref="A188:D188"/>
    <mergeCell ref="E188:G188"/>
    <mergeCell ref="A190:D190"/>
    <mergeCell ref="E190:G190"/>
    <mergeCell ref="H190:Z190"/>
    <mergeCell ref="H188:Z188"/>
    <mergeCell ref="A189:D189"/>
    <mergeCell ref="E189:G189"/>
    <mergeCell ref="R202:Z202"/>
    <mergeCell ref="A197:Z197"/>
    <mergeCell ref="A196:D196"/>
    <mergeCell ref="E196:Z196"/>
    <mergeCell ref="A193:D193"/>
    <mergeCell ref="E193:G193"/>
    <mergeCell ref="H193:Z193"/>
    <mergeCell ref="A195:D195"/>
    <mergeCell ref="E195:G195"/>
    <mergeCell ref="A194:D194"/>
    <mergeCell ref="A206:B206"/>
    <mergeCell ref="C206:U206"/>
    <mergeCell ref="V206:Z206"/>
    <mergeCell ref="A203:Q203"/>
    <mergeCell ref="R203:Z203"/>
    <mergeCell ref="H195:Z195"/>
    <mergeCell ref="A204:AA204"/>
    <mergeCell ref="A205:AA205"/>
    <mergeCell ref="A201:AA201"/>
    <mergeCell ref="A202:Q202"/>
    <mergeCell ref="A208:B208"/>
    <mergeCell ref="C208:U208"/>
    <mergeCell ref="V208:Z208"/>
    <mergeCell ref="A207:B207"/>
    <mergeCell ref="C207:U207"/>
    <mergeCell ref="V207:Z207"/>
    <mergeCell ref="C213:U213"/>
    <mergeCell ref="V213:Z213"/>
    <mergeCell ref="V212:Z212"/>
    <mergeCell ref="A209:B209"/>
    <mergeCell ref="C209:U209"/>
    <mergeCell ref="V209:Z209"/>
    <mergeCell ref="A211:B211"/>
    <mergeCell ref="C211:U211"/>
    <mergeCell ref="V211:Z211"/>
    <mergeCell ref="V217:Z217"/>
    <mergeCell ref="A216:B216"/>
    <mergeCell ref="A212:B212"/>
    <mergeCell ref="C212:U212"/>
    <mergeCell ref="V216:Z216"/>
    <mergeCell ref="A214:AA214"/>
    <mergeCell ref="A215:B215"/>
    <mergeCell ref="C215:U215"/>
    <mergeCell ref="V215:Z215"/>
    <mergeCell ref="A213:B213"/>
    <mergeCell ref="A220:B220"/>
    <mergeCell ref="C220:U220"/>
    <mergeCell ref="A221:B221"/>
    <mergeCell ref="V220:Z220"/>
    <mergeCell ref="A218:B218"/>
    <mergeCell ref="C218:U218"/>
    <mergeCell ref="V218:Z218"/>
    <mergeCell ref="A219:B219"/>
    <mergeCell ref="C219:U219"/>
    <mergeCell ref="V219:Z219"/>
    <mergeCell ref="E194:Z194"/>
    <mergeCell ref="A191:D191"/>
    <mergeCell ref="E191:G191"/>
    <mergeCell ref="H191:Z191"/>
    <mergeCell ref="A222:U222"/>
    <mergeCell ref="V222:Z222"/>
    <mergeCell ref="C221:U221"/>
    <mergeCell ref="V221:Z221"/>
    <mergeCell ref="A217:B217"/>
    <mergeCell ref="C217:U217"/>
  </mergeCells>
  <printOptions/>
  <pageMargins left="0.7874015748031497" right="0.7874015748031497" top="0.984251968503937" bottom="0.984251968503937" header="0.5118110236220472" footer="0.5118110236220472"/>
  <pageSetup fitToHeight="19" horizontalDpi="600" verticalDpi="600" orientation="portrait" paperSize="9" r:id="rId3"/>
  <rowBreaks count="4" manualBreakCount="4">
    <brk id="55" max="27" man="1"/>
    <brk id="110" max="27" man="1"/>
    <brk id="165" max="27" man="1"/>
    <brk id="199" max="2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7">
      <selection activeCell="A26" sqref="A26:B34"/>
    </sheetView>
  </sheetViews>
  <sheetFormatPr defaultColWidth="9.140625" defaultRowHeight="12.75"/>
  <cols>
    <col min="1" max="1" width="55.57421875" style="0" customWidth="1"/>
    <col min="2" max="2" width="23.7109375" style="0" customWidth="1"/>
  </cols>
  <sheetData>
    <row r="1" s="20" customFormat="1" ht="39.75" customHeight="1">
      <c r="A1" s="20" t="s">
        <v>251</v>
      </c>
    </row>
    <row r="2" ht="24.75" customHeight="1">
      <c r="A2" s="21" t="s">
        <v>252</v>
      </c>
    </row>
    <row r="3" spans="1:2" ht="23.25">
      <c r="A3" s="22" t="s">
        <v>253</v>
      </c>
      <c r="B3" s="23" t="s">
        <v>254</v>
      </c>
    </row>
    <row r="4" spans="1:2" s="24" customFormat="1" ht="109.5" customHeight="1">
      <c r="A4" s="111" t="s">
        <v>271</v>
      </c>
      <c r="B4" s="111"/>
    </row>
    <row r="5" ht="26.25" customHeight="1"/>
    <row r="8" ht="13.5" thickBot="1">
      <c r="B8" t="s">
        <v>255</v>
      </c>
    </row>
    <row r="9" spans="1:2" ht="18.75" thickBot="1">
      <c r="A9" s="25" t="s">
        <v>256</v>
      </c>
      <c r="B9" s="58">
        <f>SUM(B10:B12)</f>
        <v>2293150</v>
      </c>
    </row>
    <row r="10" spans="1:2" ht="12.75">
      <c r="A10" s="26" t="s">
        <v>257</v>
      </c>
      <c r="B10" s="58">
        <f>Tabulky!AB31-B12</f>
        <v>2172850</v>
      </c>
    </row>
    <row r="11" spans="1:2" ht="12.75">
      <c r="A11" s="26" t="s">
        <v>258</v>
      </c>
      <c r="B11" s="59">
        <f>'[1]Tabulky'!AB36+'[1]Tabulky'!AB38+'[1]Tabulky'!AB40+'[1]Tabulky'!AB45+'[1]Tabulky'!AB49+'[1]Tabulky'!AB52+'[1]Tabulky'!AB54+'[1]Tabulky'!AB57</f>
        <v>56400</v>
      </c>
    </row>
    <row r="12" spans="1:2" ht="19.5" customHeight="1" thickBot="1">
      <c r="A12" s="27" t="s">
        <v>259</v>
      </c>
      <c r="B12" s="60">
        <f>'[1]Tabulky'!AB30</f>
        <v>63900</v>
      </c>
    </row>
    <row r="13" spans="1:2" ht="18">
      <c r="A13" s="25" t="s">
        <v>260</v>
      </c>
      <c r="B13" s="58">
        <f>SUM(B14:B15)</f>
        <v>2095300</v>
      </c>
    </row>
    <row r="14" spans="1:2" ht="12.75">
      <c r="A14" s="26" t="s">
        <v>261</v>
      </c>
      <c r="B14" s="59">
        <f>'[1]Tabulky'!AB200</f>
        <v>2095300</v>
      </c>
    </row>
    <row r="15" spans="1:2" ht="13.5" thickBot="1">
      <c r="A15" s="27" t="s">
        <v>262</v>
      </c>
      <c r="B15" s="60">
        <v>0</v>
      </c>
    </row>
    <row r="16" spans="1:2" ht="18.75" thickBot="1">
      <c r="A16" s="28" t="s">
        <v>263</v>
      </c>
      <c r="B16" s="61">
        <f>'[1]Tabulky'!AB225</f>
        <v>-636250</v>
      </c>
    </row>
    <row r="17" spans="1:2" ht="30" customHeight="1">
      <c r="A17" s="29" t="s">
        <v>264</v>
      </c>
      <c r="B17" s="62">
        <f>B9-B13+B16</f>
        <v>-438400</v>
      </c>
    </row>
    <row r="18" ht="26.25" customHeight="1"/>
    <row r="20" ht="16.5" customHeight="1"/>
    <row r="21" ht="37.5" customHeight="1"/>
    <row r="25" ht="12.75">
      <c r="A25" t="s">
        <v>265</v>
      </c>
    </row>
    <row r="26" ht="24.75" customHeight="1"/>
    <row r="27" spans="1:2" ht="12.75">
      <c r="A27" t="s">
        <v>266</v>
      </c>
      <c r="B27" t="s">
        <v>267</v>
      </c>
    </row>
    <row r="28" ht="25.5" customHeight="1"/>
    <row r="29" ht="12.75">
      <c r="A29" t="s">
        <v>268</v>
      </c>
    </row>
    <row r="31" ht="12.75">
      <c r="B31" t="s">
        <v>269</v>
      </c>
    </row>
    <row r="32" ht="12.75">
      <c r="B32" t="s">
        <v>270</v>
      </c>
    </row>
  </sheetData>
  <sheetProtection/>
  <mergeCells count="1">
    <mergeCell ref="A4:B4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Gordic Reporter</dc:title>
  <dc:subject/>
  <dc:creator>Iva Sobotková</dc:creator>
  <cp:keywords/>
  <dc:description/>
  <cp:lastModifiedBy>Obec Chroustov</cp:lastModifiedBy>
  <cp:lastPrinted>2011-12-08T13:38:49Z</cp:lastPrinted>
  <dcterms:created xsi:type="dcterms:W3CDTF">2010-01-27T18:46:28Z</dcterms:created>
  <dcterms:modified xsi:type="dcterms:W3CDTF">2011-12-08T14:14:05Z</dcterms:modified>
  <cp:category/>
  <cp:version/>
  <cp:contentType/>
  <cp:contentStatus/>
</cp:coreProperties>
</file>